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总则" sheetId="1" r:id="rId1"/>
    <sheet name="路基工程" sheetId="35" r:id="rId2"/>
    <sheet name="路面工程" sheetId="33" r:id="rId3"/>
    <sheet name="桥梁、涵洞" sheetId="31" r:id="rId4"/>
    <sheet name="安全设施及预埋管线" sheetId="10" r:id="rId5"/>
    <sheet name="投标报价汇总表" sheetId="6" r:id="rId6"/>
    <sheet name="工程量清单单价分析表" sheetId="36" r:id="rId7"/>
  </sheets>
  <definedNames>
    <definedName name="_xlnm.Print_Area" localSheetId="5">投标报价汇总表!$A$1:$F$16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<sst xmlns="http://schemas.openxmlformats.org/spreadsheetml/2006/main" count="619" uniqueCount="352">
  <si>
    <t>工程量清单</t>
  </si>
  <si>
    <t>工程名称：内乡县王店镇牧原饲料和生猪运输通道工程</t>
  </si>
  <si>
    <t xml:space="preserve">                        清单   第100章   总则</t>
  </si>
  <si>
    <t>子目号</t>
  </si>
  <si>
    <t>子目名称</t>
  </si>
  <si>
    <t>单位</t>
  </si>
  <si>
    <t>数量</t>
  </si>
  <si>
    <t>单价</t>
  </si>
  <si>
    <t>合价</t>
  </si>
  <si>
    <t>通则</t>
  </si>
  <si>
    <t>101-1</t>
  </si>
  <si>
    <t>保险费</t>
  </si>
  <si>
    <t xml:space="preserve"> -a</t>
  </si>
  <si>
    <t>按合同条款规定，提供建筑工程一切险</t>
  </si>
  <si>
    <t>总额</t>
  </si>
  <si>
    <t xml:space="preserve"> -b</t>
  </si>
  <si>
    <t>按合同条款规定，提供第三者责任险</t>
  </si>
  <si>
    <t>工程管理</t>
  </si>
  <si>
    <t>102-1</t>
  </si>
  <si>
    <t>竣工文件</t>
  </si>
  <si>
    <t>102-2</t>
  </si>
  <si>
    <t>施工环保费</t>
  </si>
  <si>
    <t>102-3</t>
  </si>
  <si>
    <t>安全生产费（1.5%）</t>
  </si>
  <si>
    <t>临时工程与设施</t>
  </si>
  <si>
    <t>103-1</t>
  </si>
  <si>
    <t>临时道路修建、养护与拆除
（包括道路的养护费）</t>
  </si>
  <si>
    <t>103-2</t>
  </si>
  <si>
    <t>临时占地</t>
  </si>
  <si>
    <t>103-3</t>
  </si>
  <si>
    <t>临时供电设施架设、维护与拆除</t>
  </si>
  <si>
    <t>103-4</t>
  </si>
  <si>
    <t>电信设施的提供、维修与拆除</t>
  </si>
  <si>
    <t>103-5</t>
  </si>
  <si>
    <t>临时供水与排污设施</t>
  </si>
  <si>
    <t>承包人驻地建设</t>
  </si>
  <si>
    <t>104-1</t>
  </si>
  <si>
    <t>施工标准化</t>
  </si>
  <si>
    <t>105-1</t>
  </si>
  <si>
    <t>施工驻地</t>
  </si>
  <si>
    <t>105-2</t>
  </si>
  <si>
    <t>工地试验室</t>
  </si>
  <si>
    <t>105-3</t>
  </si>
  <si>
    <t>拌合站</t>
  </si>
  <si>
    <t>105-4</t>
  </si>
  <si>
    <t>钢筋加工场</t>
  </si>
  <si>
    <t>105-5</t>
  </si>
  <si>
    <t>预制场</t>
  </si>
  <si>
    <t>105-6</t>
  </si>
  <si>
    <t>仓储存放地</t>
  </si>
  <si>
    <t>105-7</t>
  </si>
  <si>
    <t>各场（厂）区、作业区连接道路及施工主便道</t>
  </si>
  <si>
    <r>
      <rPr>
        <sz val="12"/>
        <rFont val="宋体"/>
        <charset val="134"/>
      </rPr>
      <t xml:space="preserve">清单  第100章合计   人民币  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 xml:space="preserve">   元</t>
    </r>
  </si>
  <si>
    <t xml:space="preserve">                 清单   第200章   路基</t>
  </si>
  <si>
    <t>场地清理</t>
  </si>
  <si>
    <t>202-1</t>
  </si>
  <si>
    <t>清理与掘除</t>
  </si>
  <si>
    <t>清理现场</t>
  </si>
  <si>
    <t>m³</t>
  </si>
  <si>
    <t>202-2</t>
  </si>
  <si>
    <t>挖除旧路面</t>
  </si>
  <si>
    <t>水泥混凝土路面碎石化（18cm）</t>
  </si>
  <si>
    <t>㎡</t>
  </si>
  <si>
    <t>202-3</t>
  </si>
  <si>
    <t>拆除结构物</t>
  </si>
  <si>
    <t>钢筋混凝土结构</t>
  </si>
  <si>
    <t>砖、石及其他砌体结构</t>
  </si>
  <si>
    <t>挖方路基</t>
  </si>
  <si>
    <t>203-1</t>
  </si>
  <si>
    <t>路基挖方</t>
  </si>
  <si>
    <t>挖土方</t>
  </si>
  <si>
    <t>挖除淤泥</t>
  </si>
  <si>
    <t>填方路基</t>
  </si>
  <si>
    <t>204-1</t>
  </si>
  <si>
    <t>路基填筑（包括填前压实）</t>
  </si>
  <si>
    <t>利用土方</t>
  </si>
  <si>
    <t>回填开山石渣（清表回填）</t>
  </si>
  <si>
    <t xml:space="preserve"> -c</t>
  </si>
  <si>
    <t>结构物台背回填（砂砾）</t>
  </si>
  <si>
    <t xml:space="preserve"> -d</t>
  </si>
  <si>
    <t>锥坡及台前溜坡填土</t>
  </si>
  <si>
    <t>/</t>
  </si>
  <si>
    <t>特殊路基处理</t>
  </si>
  <si>
    <t>205-1</t>
  </si>
  <si>
    <t>软土地基处理</t>
  </si>
  <si>
    <t>垫层</t>
  </si>
  <si>
    <t xml:space="preserve"> -a-1</t>
  </si>
  <si>
    <t>砂砾垫层</t>
  </si>
  <si>
    <t>坡面排水</t>
  </si>
  <si>
    <t>207-1</t>
  </si>
  <si>
    <t>矩形盖板边沟</t>
  </si>
  <si>
    <t>M7.5浆砌片石</t>
  </si>
  <si>
    <t>现浇混凝土C30</t>
  </si>
  <si>
    <t>预制安装混凝土盖板C30</t>
  </si>
  <si>
    <t>钢筋</t>
  </si>
  <si>
    <t>kg</t>
  </si>
  <si>
    <t>护坡、护面墙</t>
  </si>
  <si>
    <t>208-3</t>
  </si>
  <si>
    <t>M...浆砌片石护坡</t>
  </si>
  <si>
    <t>满铺浆砌片石护坡</t>
  </si>
  <si>
    <t>M7.5浆砌片石护坡</t>
  </si>
  <si>
    <t xml:space="preserve"> -a-2</t>
  </si>
  <si>
    <t>挡土墙</t>
  </si>
  <si>
    <t>209-1</t>
  </si>
  <si>
    <t>砌体挡土墙</t>
  </si>
  <si>
    <t>M...浆砌片（块）石</t>
  </si>
  <si>
    <t>河道防护</t>
  </si>
  <si>
    <t>215-2</t>
  </si>
  <si>
    <t>导流设施（护岸墙、锥坡）</t>
  </si>
  <si>
    <t>M7.5浆砌片（块）石</t>
  </si>
  <si>
    <t>混凝土C30</t>
  </si>
  <si>
    <r>
      <rPr>
        <sz val="12"/>
        <rFont val="宋体"/>
        <charset val="134"/>
      </rPr>
      <t xml:space="preserve">      清单  第200章合计 人民币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元</t>
    </r>
  </si>
  <si>
    <t>清单   第300章   路面</t>
  </si>
  <si>
    <t>302-1</t>
  </si>
  <si>
    <t>砂砾碎石垫层</t>
  </si>
  <si>
    <t>厚180mm</t>
  </si>
  <si>
    <t>m²</t>
  </si>
  <si>
    <t>302-2</t>
  </si>
  <si>
    <t>厚400mm</t>
  </si>
  <si>
    <t>水泥稳定土底基层、基层</t>
  </si>
  <si>
    <t>304-1</t>
  </si>
  <si>
    <t>水泥稳定碎石底基层</t>
  </si>
  <si>
    <t>厚160mm</t>
  </si>
  <si>
    <t>304-2</t>
  </si>
  <si>
    <t>搭板埋板下水泥稳定砂砾底基层（18cm)</t>
  </si>
  <si>
    <t>304-3</t>
  </si>
  <si>
    <t>水泥稳定碎石基层</t>
  </si>
  <si>
    <t>级配碎（砾）石底基层、基层</t>
  </si>
  <si>
    <t>306-3</t>
  </si>
  <si>
    <t>砂砾基层</t>
  </si>
  <si>
    <t>厚200mm</t>
  </si>
  <si>
    <t>透层和黏层</t>
  </si>
  <si>
    <t>308-1</t>
  </si>
  <si>
    <t>透层</t>
  </si>
  <si>
    <t>308-2</t>
  </si>
  <si>
    <t>黏层</t>
  </si>
  <si>
    <t>热拌沥青混合料面层</t>
  </si>
  <si>
    <t>309-1</t>
  </si>
  <si>
    <t>细粒式沥青混凝土</t>
  </si>
  <si>
    <t>厚30mm</t>
  </si>
  <si>
    <t>309-2</t>
  </si>
  <si>
    <t>中粒式沥青混凝土</t>
  </si>
  <si>
    <t>厚40mm</t>
  </si>
  <si>
    <t>沥青表面处置与封层</t>
  </si>
  <si>
    <t>310-2</t>
  </si>
  <si>
    <t>封层</t>
  </si>
  <si>
    <t>水泥混凝土面板</t>
  </si>
  <si>
    <t>312-1</t>
  </si>
  <si>
    <t>312-2</t>
  </si>
  <si>
    <t>路肩培土、中央分隔带回填土及路缘石</t>
  </si>
  <si>
    <t>313-1</t>
  </si>
  <si>
    <t>培土路肩</t>
  </si>
  <si>
    <t>313-5</t>
  </si>
  <si>
    <t>混凝土预制块路缘石</t>
  </si>
  <si>
    <r>
      <rPr>
        <sz val="12"/>
        <rFont val="宋体"/>
        <charset val="134"/>
      </rPr>
      <t xml:space="preserve">    清单  第300章合计 人民币</t>
    </r>
    <r>
      <rPr>
        <u/>
        <sz val="12"/>
        <rFont val="宋体"/>
        <charset val="134"/>
      </rPr>
      <t xml:space="preserve">      </t>
    </r>
    <r>
      <rPr>
        <sz val="12"/>
        <rFont val="宋体"/>
        <charset val="134"/>
      </rPr>
      <t>元</t>
    </r>
  </si>
  <si>
    <t xml:space="preserve">      清单   第400章   桥梁、涵洞</t>
  </si>
  <si>
    <t>403-1</t>
  </si>
  <si>
    <t>基础钢筋（包括灌注桩、承台等）</t>
  </si>
  <si>
    <t>403-2</t>
  </si>
  <si>
    <t>下部结构钢筋</t>
  </si>
  <si>
    <t>403-3</t>
  </si>
  <si>
    <t>上部结构钢筋</t>
  </si>
  <si>
    <t>403-4</t>
  </si>
  <si>
    <t>附属结构钢筋</t>
  </si>
  <si>
    <t>基坑开挖及回填</t>
  </si>
  <si>
    <t>404-1</t>
  </si>
  <si>
    <t>干处挖土方</t>
  </si>
  <si>
    <t>404-2</t>
  </si>
  <si>
    <t>水下挖土方</t>
  </si>
  <si>
    <t>钻孔灌注桩</t>
  </si>
  <si>
    <t>405-1</t>
  </si>
  <si>
    <t>钻孔灌注桩（Φ1.5m）</t>
  </si>
  <si>
    <t>m</t>
  </si>
  <si>
    <t>结构混凝土工程</t>
  </si>
  <si>
    <t>410-1</t>
  </si>
  <si>
    <t>混凝土基础（包括支撑梁、桩基承台）</t>
  </si>
  <si>
    <t>C25片石混凝土</t>
  </si>
  <si>
    <t>410-2</t>
  </si>
  <si>
    <t>混凝土下部结构</t>
  </si>
  <si>
    <t>C35</t>
  </si>
  <si>
    <t>台帽</t>
  </si>
  <si>
    <t>背墙、侧墙</t>
  </si>
  <si>
    <t xml:space="preserve"> -b-1</t>
  </si>
  <si>
    <t>台身</t>
  </si>
  <si>
    <t xml:space="preserve"> -b-2</t>
  </si>
  <si>
    <t>侧墙</t>
  </si>
  <si>
    <t>410-3</t>
  </si>
  <si>
    <t>现浇混凝土上部结构</t>
  </si>
  <si>
    <t>C50</t>
  </si>
  <si>
    <t>410-4</t>
  </si>
  <si>
    <t>预制混凝土上部结构(C40)</t>
  </si>
  <si>
    <t>410-5</t>
  </si>
  <si>
    <t>上部结构现浇整体化混凝土(C50)</t>
  </si>
  <si>
    <t>410-6</t>
  </si>
  <si>
    <t>现浇混凝土附属结构</t>
  </si>
  <si>
    <t>C40</t>
  </si>
  <si>
    <t>垫石</t>
  </si>
  <si>
    <t>C30</t>
  </si>
  <si>
    <t>搭板</t>
  </si>
  <si>
    <t>防撞护栏</t>
  </si>
  <si>
    <t>C15</t>
  </si>
  <si>
    <t>410-7</t>
  </si>
  <si>
    <t>预制混凝土附属结构</t>
  </si>
  <si>
    <t>预应力混凝土工程</t>
  </si>
  <si>
    <t>411-3</t>
  </si>
  <si>
    <t>先张法预应力钢绞线</t>
  </si>
  <si>
    <t>411-8</t>
  </si>
  <si>
    <t>预制预应力混凝土上部结构(C50)</t>
  </si>
  <si>
    <t>砌石工程</t>
  </si>
  <si>
    <t>413-1</t>
  </si>
  <si>
    <t>浆砌片石</t>
  </si>
  <si>
    <t>桥面铺装</t>
  </si>
  <si>
    <t>415-2</t>
  </si>
  <si>
    <t>水泥混凝土桥面铺装（防水C50，厚120mm）</t>
  </si>
  <si>
    <t>415-3</t>
  </si>
  <si>
    <t>防水层（厚...mm）</t>
  </si>
  <si>
    <t>415-4</t>
  </si>
  <si>
    <t>桥面排水</t>
  </si>
  <si>
    <t>竖、横向集中排水管</t>
  </si>
  <si>
    <t>Φ15PVC管</t>
  </si>
  <si>
    <t>桥面边部碎石盲沟</t>
  </si>
  <si>
    <t>桥梁支座</t>
  </si>
  <si>
    <t>416-2</t>
  </si>
  <si>
    <t>圆形板式橡胶支座</t>
  </si>
  <si>
    <r>
      <rPr>
        <sz val="12"/>
        <rFont val="宋体"/>
        <charset val="134"/>
      </rPr>
      <t>GBZY 200</t>
    </r>
    <r>
      <rPr>
        <sz val="12"/>
        <rFont val="Arial"/>
        <charset val="134"/>
      </rPr>
      <t>×</t>
    </r>
    <r>
      <rPr>
        <sz val="12"/>
        <rFont val="宋体"/>
        <charset val="134"/>
      </rPr>
      <t>42mm</t>
    </r>
  </si>
  <si>
    <t>个</t>
  </si>
  <si>
    <t>桥梁接缝和伸缩装置</t>
  </si>
  <si>
    <t>417-2</t>
  </si>
  <si>
    <t>D40伸缩缝</t>
  </si>
  <si>
    <t>419</t>
  </si>
  <si>
    <t>圆管涵</t>
  </si>
  <si>
    <t>419-1</t>
  </si>
  <si>
    <t>单孔钢筋混凝土圆管涵</t>
  </si>
  <si>
    <t>1-Φ1.0</t>
  </si>
  <si>
    <t>1-Φ0.5</t>
  </si>
  <si>
    <t>边沟涵1-Φ0.5</t>
  </si>
  <si>
    <t>盖板涵</t>
  </si>
  <si>
    <t>420-1</t>
  </si>
  <si>
    <t>钢筋混凝土盖板涵</t>
  </si>
  <si>
    <t>1-4*3.0</t>
  </si>
  <si>
    <t xml:space="preserve"> </t>
  </si>
  <si>
    <r>
      <rPr>
        <sz val="12"/>
        <rFont val="宋体"/>
        <charset val="134"/>
      </rPr>
      <t xml:space="preserve">        清单  第400章合计 人民币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元</t>
    </r>
  </si>
  <si>
    <t xml:space="preserve">    清单   第600章       安全设施及预埋管线</t>
  </si>
  <si>
    <t>护栏</t>
  </si>
  <si>
    <t>602-2</t>
  </si>
  <si>
    <t>石砌护墙</t>
  </si>
  <si>
    <t>602-3</t>
  </si>
  <si>
    <t>波形梁钢护栏</t>
  </si>
  <si>
    <t>路侧波形梁钢护栏</t>
  </si>
  <si>
    <t>波形梁钢护栏端头</t>
  </si>
  <si>
    <t>AT1-1</t>
  </si>
  <si>
    <t>AT2</t>
  </si>
  <si>
    <t>道路交通标志</t>
  </si>
  <si>
    <t>604-1</t>
  </si>
  <si>
    <t>单柱式交通标志</t>
  </si>
  <si>
    <t>604-5</t>
  </si>
  <si>
    <t>单悬臂式交通标志</t>
  </si>
  <si>
    <t>604-6</t>
  </si>
  <si>
    <t>双悬臂式交通标志</t>
  </si>
  <si>
    <t>604-8</t>
  </si>
  <si>
    <t>里程碑</t>
  </si>
  <si>
    <t>604-9</t>
  </si>
  <si>
    <t>公路界碑</t>
  </si>
  <si>
    <t>604-10</t>
  </si>
  <si>
    <t>百米桩</t>
  </si>
  <si>
    <t>604-14</t>
  </si>
  <si>
    <t>道口标柱</t>
  </si>
  <si>
    <t>根</t>
  </si>
  <si>
    <t>道路交通标线</t>
  </si>
  <si>
    <t>605-1</t>
  </si>
  <si>
    <t>热熔型涂料路面标线</t>
  </si>
  <si>
    <t>605-2</t>
  </si>
  <si>
    <t>溶剂型涂料路面标线</t>
  </si>
  <si>
    <t>信号灯</t>
  </si>
  <si>
    <t>609-1</t>
  </si>
  <si>
    <t>单柱式</t>
  </si>
  <si>
    <t>套</t>
  </si>
  <si>
    <t>609-2</t>
  </si>
  <si>
    <t>检查井</t>
  </si>
  <si>
    <t>609-3</t>
  </si>
  <si>
    <t>信号机</t>
  </si>
  <si>
    <t>609-4</t>
  </si>
  <si>
    <t>管道</t>
  </si>
  <si>
    <t>过路钢管</t>
  </si>
  <si>
    <t>PE管</t>
  </si>
  <si>
    <t>照明</t>
  </si>
  <si>
    <t>610-1</t>
  </si>
  <si>
    <t>道路照明</t>
  </si>
  <si>
    <t>路灯</t>
  </si>
  <si>
    <t xml:space="preserve"> -a1</t>
  </si>
  <si>
    <t>太阳能双臂路灯杆及灯具</t>
  </si>
  <si>
    <t>路灯基础</t>
  </si>
  <si>
    <t xml:space="preserve"> -b1</t>
  </si>
  <si>
    <t>C20混凝土</t>
  </si>
  <si>
    <t xml:space="preserve"> -b2</t>
  </si>
  <si>
    <t>碎石垫层</t>
  </si>
  <si>
    <t xml:space="preserve"> -b3</t>
  </si>
  <si>
    <t xml:space="preserve"> -b4</t>
  </si>
  <si>
    <t>PVC管（Φ50）</t>
  </si>
  <si>
    <t>蓄电池井</t>
  </si>
  <si>
    <t>610-2</t>
  </si>
  <si>
    <t>景观照明</t>
  </si>
  <si>
    <t>照明配电箱</t>
  </si>
  <si>
    <t>台</t>
  </si>
  <si>
    <t>灯具</t>
  </si>
  <si>
    <t>盏</t>
  </si>
  <si>
    <t>电缆</t>
  </si>
  <si>
    <t xml:space="preserve"> -c1</t>
  </si>
  <si>
    <t>YJV-0.6/1kV-5×6</t>
  </si>
  <si>
    <t xml:space="preserve">m </t>
  </si>
  <si>
    <t xml:space="preserve"> -c2</t>
  </si>
  <si>
    <t>YJV-0.6/1kV-4×35</t>
  </si>
  <si>
    <t xml:space="preserve"> -d1</t>
  </si>
  <si>
    <t>镀锌热侵钢管（Φ40）</t>
  </si>
  <si>
    <t xml:space="preserve"> -d2</t>
  </si>
  <si>
    <t>PE管（Φ65）</t>
  </si>
  <si>
    <t xml:space="preserve">     清单  第600章合计 人民币         元</t>
  </si>
  <si>
    <t xml:space="preserve"> 投标报价汇总表</t>
  </si>
  <si>
    <t>序号</t>
  </si>
  <si>
    <t>章次</t>
  </si>
  <si>
    <t>科目名称</t>
  </si>
  <si>
    <t>金额（元）</t>
  </si>
  <si>
    <t>总则</t>
  </si>
  <si>
    <t>路基</t>
  </si>
  <si>
    <t>路面</t>
  </si>
  <si>
    <t>桥梁、涵洞</t>
  </si>
  <si>
    <t>隧道</t>
  </si>
  <si>
    <t>安全设施及预埋管线</t>
  </si>
  <si>
    <t>绿化及环境保护设施</t>
  </si>
  <si>
    <t>第100章～700章清单合计</t>
  </si>
  <si>
    <t>已包含在清单合计中的材料、工程设备、
专业工程暂估价合计</t>
  </si>
  <si>
    <t>清单合计减去材料、工程设备、专业工程
暂估价合计（即8-9=10）</t>
  </si>
  <si>
    <t>计日工合计</t>
  </si>
  <si>
    <t>暂列金额（不含计日工总额）(3%)</t>
  </si>
  <si>
    <t>投标报价（8+11+12）=13</t>
  </si>
  <si>
    <t>工程量清单单价分析表</t>
  </si>
  <si>
    <t>编号</t>
  </si>
  <si>
    <t>子目
名称</t>
  </si>
  <si>
    <t>人工费</t>
  </si>
  <si>
    <t>材料费</t>
  </si>
  <si>
    <t>机械
使用费</t>
  </si>
  <si>
    <t>其他</t>
  </si>
  <si>
    <t>管理费</t>
  </si>
  <si>
    <t>税费</t>
  </si>
  <si>
    <t>利润</t>
  </si>
  <si>
    <t>综合
单价</t>
  </si>
  <si>
    <t>工日</t>
  </si>
  <si>
    <t>金额</t>
  </si>
  <si>
    <t>主材</t>
  </si>
  <si>
    <t>辅材费</t>
  </si>
  <si>
    <t>主材耗量</t>
  </si>
  <si>
    <t>主材费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</si>
</sst>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0" fillId="0" borderId="0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H21" sqref="H21"/>
    </sheetView>
  </sheetViews>
  <sheetFormatPr defaultColWidth="9" defaultRowHeight="13.5" outlineLevelCol="5"/>
  <cols>
    <col min="1" max="1" width="7.625" customWidth="1"/>
    <col min="2" max="2" width="32.625" customWidth="1"/>
    <col min="3" max="3" width="5.625" customWidth="1"/>
    <col min="4" max="4" width="10.625" customWidth="1"/>
    <col min="6" max="6" width="12.62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3" t="s">
        <v>1</v>
      </c>
      <c r="B2" s="3"/>
      <c r="C2" s="3"/>
      <c r="D2" s="3"/>
      <c r="E2" s="3"/>
      <c r="F2" s="3"/>
    </row>
    <row r="3" ht="18.95" customHeight="1" spans="1:6">
      <c r="A3" s="14" t="s">
        <v>2</v>
      </c>
      <c r="B3" s="14"/>
      <c r="C3" s="14"/>
      <c r="D3" s="14"/>
      <c r="E3" s="14"/>
      <c r="F3" s="14"/>
    </row>
    <row r="4" ht="18.95" customHeight="1" spans="1:6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</row>
    <row r="5" ht="18.95" customHeight="1" spans="1:6">
      <c r="A5" s="11">
        <v>101</v>
      </c>
      <c r="B5" s="11" t="s">
        <v>9</v>
      </c>
      <c r="C5" s="11"/>
      <c r="D5" s="11"/>
      <c r="E5" s="11"/>
      <c r="F5" s="11"/>
    </row>
    <row r="6" ht="18.95" customHeight="1" spans="1:6">
      <c r="A6" s="11" t="s">
        <v>10</v>
      </c>
      <c r="B6" s="11" t="s">
        <v>11</v>
      </c>
      <c r="C6" s="11"/>
      <c r="D6" s="11"/>
      <c r="E6" s="11"/>
      <c r="F6" s="11"/>
    </row>
    <row r="7" ht="18.95" customHeight="1" spans="1:6">
      <c r="A7" s="13" t="s">
        <v>12</v>
      </c>
      <c r="B7" s="31" t="s">
        <v>13</v>
      </c>
      <c r="C7" s="13" t="s">
        <v>14</v>
      </c>
      <c r="D7" s="13">
        <v>1</v>
      </c>
      <c r="E7" s="13"/>
      <c r="F7" s="13"/>
    </row>
    <row r="8" ht="18.95" customHeight="1" spans="1:6">
      <c r="A8" s="13" t="s">
        <v>15</v>
      </c>
      <c r="B8" s="31" t="s">
        <v>16</v>
      </c>
      <c r="C8" s="13" t="s">
        <v>14</v>
      </c>
      <c r="D8" s="13">
        <v>1</v>
      </c>
      <c r="E8" s="13"/>
      <c r="F8" s="13"/>
    </row>
    <row r="9" ht="18.95" customHeight="1" spans="1:6">
      <c r="A9" s="13">
        <v>102</v>
      </c>
      <c r="B9" s="31" t="s">
        <v>17</v>
      </c>
      <c r="C9" s="13"/>
      <c r="D9" s="13"/>
      <c r="E9" s="13"/>
      <c r="F9" s="13"/>
    </row>
    <row r="10" ht="18.95" customHeight="1" spans="1:6">
      <c r="A10" s="13" t="s">
        <v>18</v>
      </c>
      <c r="B10" s="13" t="s">
        <v>19</v>
      </c>
      <c r="C10" s="13" t="s">
        <v>14</v>
      </c>
      <c r="D10" s="13">
        <v>1</v>
      </c>
      <c r="E10" s="13"/>
      <c r="F10" s="13"/>
    </row>
    <row r="11" ht="18.95" customHeight="1" spans="1:6">
      <c r="A11" s="13" t="s">
        <v>20</v>
      </c>
      <c r="B11" s="13" t="s">
        <v>21</v>
      </c>
      <c r="C11" s="13" t="s">
        <v>14</v>
      </c>
      <c r="D11" s="13">
        <v>1</v>
      </c>
      <c r="E11" s="13"/>
      <c r="F11" s="13"/>
    </row>
    <row r="12" ht="18.95" customHeight="1" spans="1:6">
      <c r="A12" s="13" t="s">
        <v>22</v>
      </c>
      <c r="B12" s="13" t="s">
        <v>23</v>
      </c>
      <c r="C12" s="13" t="s">
        <v>14</v>
      </c>
      <c r="D12" s="13">
        <v>1</v>
      </c>
      <c r="E12" s="13"/>
      <c r="F12" s="13"/>
    </row>
    <row r="13" ht="18.95" customHeight="1" spans="1:6">
      <c r="A13" s="13">
        <v>103</v>
      </c>
      <c r="B13" s="13" t="s">
        <v>24</v>
      </c>
      <c r="C13" s="13"/>
      <c r="D13" s="13"/>
      <c r="E13" s="13"/>
      <c r="F13" s="13"/>
    </row>
    <row r="14" ht="38.1" customHeight="1" spans="1:6">
      <c r="A14" s="13" t="s">
        <v>25</v>
      </c>
      <c r="B14" s="17" t="s">
        <v>26</v>
      </c>
      <c r="C14" s="13" t="s">
        <v>14</v>
      </c>
      <c r="D14" s="13">
        <v>1</v>
      </c>
      <c r="E14" s="13"/>
      <c r="F14" s="13"/>
    </row>
    <row r="15" ht="18.95" customHeight="1" spans="1:6">
      <c r="A15" s="13" t="s">
        <v>27</v>
      </c>
      <c r="B15" s="13" t="s">
        <v>28</v>
      </c>
      <c r="C15" s="13" t="s">
        <v>14</v>
      </c>
      <c r="D15" s="13">
        <v>1</v>
      </c>
      <c r="E15" s="13"/>
      <c r="F15" s="13"/>
    </row>
    <row r="16" ht="18.95" customHeight="1" spans="1:6">
      <c r="A16" s="13" t="s">
        <v>29</v>
      </c>
      <c r="B16" s="13" t="s">
        <v>30</v>
      </c>
      <c r="C16" s="13" t="s">
        <v>14</v>
      </c>
      <c r="D16" s="13">
        <v>1</v>
      </c>
      <c r="E16" s="13"/>
      <c r="F16" s="13"/>
    </row>
    <row r="17" ht="18.95" customHeight="1" spans="1:6">
      <c r="A17" s="13" t="s">
        <v>31</v>
      </c>
      <c r="B17" s="13" t="s">
        <v>32</v>
      </c>
      <c r="C17" s="13" t="s">
        <v>14</v>
      </c>
      <c r="D17" s="13"/>
      <c r="E17" s="13"/>
      <c r="F17" s="13"/>
    </row>
    <row r="18" ht="18.95" customHeight="1" spans="1:6">
      <c r="A18" s="13" t="s">
        <v>33</v>
      </c>
      <c r="B18" s="13" t="s">
        <v>34</v>
      </c>
      <c r="C18" s="13" t="s">
        <v>14</v>
      </c>
      <c r="D18" s="13">
        <v>1</v>
      </c>
      <c r="E18" s="13"/>
      <c r="F18" s="13"/>
    </row>
    <row r="19" ht="18.95" customHeight="1" spans="1:6">
      <c r="A19" s="13">
        <v>104</v>
      </c>
      <c r="B19" s="13" t="s">
        <v>35</v>
      </c>
      <c r="C19" s="13"/>
      <c r="D19" s="13"/>
      <c r="E19" s="13"/>
      <c r="F19" s="13"/>
    </row>
    <row r="20" ht="18.95" customHeight="1" spans="1:6">
      <c r="A20" s="13" t="s">
        <v>36</v>
      </c>
      <c r="B20" s="13" t="s">
        <v>35</v>
      </c>
      <c r="C20" s="13" t="s">
        <v>14</v>
      </c>
      <c r="D20" s="13">
        <v>1</v>
      </c>
      <c r="E20" s="13"/>
      <c r="F20" s="13"/>
    </row>
    <row r="21" ht="18.95" customHeight="1" spans="1:6">
      <c r="A21" s="2">
        <v>105</v>
      </c>
      <c r="B21" s="13" t="s">
        <v>37</v>
      </c>
      <c r="C21" s="13"/>
      <c r="D21" s="13"/>
      <c r="E21" s="13"/>
      <c r="F21" s="13"/>
    </row>
    <row r="22" ht="18.95" customHeight="1" spans="1:6">
      <c r="A22" s="13" t="s">
        <v>38</v>
      </c>
      <c r="B22" s="13" t="s">
        <v>39</v>
      </c>
      <c r="C22" s="13" t="s">
        <v>14</v>
      </c>
      <c r="D22" s="13">
        <v>1</v>
      </c>
      <c r="E22" s="13"/>
      <c r="F22" s="13"/>
    </row>
    <row r="23" ht="18.95" customHeight="1" spans="1:6">
      <c r="A23" s="13" t="s">
        <v>40</v>
      </c>
      <c r="B23" s="13" t="s">
        <v>41</v>
      </c>
      <c r="C23" s="13" t="s">
        <v>14</v>
      </c>
      <c r="D23" s="13">
        <v>1</v>
      </c>
      <c r="E23" s="13"/>
      <c r="F23" s="13"/>
    </row>
    <row r="24" ht="18.95" customHeight="1" spans="1:6">
      <c r="A24" s="13" t="s">
        <v>42</v>
      </c>
      <c r="B24" s="13" t="s">
        <v>43</v>
      </c>
      <c r="C24" s="13" t="s">
        <v>14</v>
      </c>
      <c r="D24" s="13">
        <v>1</v>
      </c>
      <c r="E24" s="13"/>
      <c r="F24" s="13"/>
    </row>
    <row r="25" ht="18.95" customHeight="1" spans="1:6">
      <c r="A25" s="13" t="s">
        <v>44</v>
      </c>
      <c r="B25" s="13" t="s">
        <v>45</v>
      </c>
      <c r="C25" s="13" t="s">
        <v>14</v>
      </c>
      <c r="D25" s="13">
        <v>1</v>
      </c>
      <c r="E25" s="13"/>
      <c r="F25" s="13"/>
    </row>
    <row r="26" ht="18.95" customHeight="1" spans="1:6">
      <c r="A26" s="13" t="s">
        <v>46</v>
      </c>
      <c r="B26" s="13" t="s">
        <v>47</v>
      </c>
      <c r="C26" s="13" t="s">
        <v>14</v>
      </c>
      <c r="D26" s="13">
        <v>1</v>
      </c>
      <c r="E26" s="13"/>
      <c r="F26" s="13"/>
    </row>
    <row r="27" ht="18.95" customHeight="1" spans="1:6">
      <c r="A27" s="13" t="s">
        <v>48</v>
      </c>
      <c r="B27" s="13" t="s">
        <v>49</v>
      </c>
      <c r="C27" s="13" t="s">
        <v>14</v>
      </c>
      <c r="D27" s="13">
        <v>1</v>
      </c>
      <c r="E27" s="13"/>
      <c r="F27" s="13"/>
    </row>
    <row r="28" ht="18.95" customHeight="1" spans="1:6">
      <c r="A28" s="4" t="s">
        <v>50</v>
      </c>
      <c r="B28" s="5" t="s">
        <v>51</v>
      </c>
      <c r="C28" s="4" t="s">
        <v>14</v>
      </c>
      <c r="D28" s="4">
        <v>1</v>
      </c>
      <c r="E28" s="4"/>
      <c r="F28" s="4"/>
    </row>
    <row r="29" ht="18.95" customHeight="1" spans="1:6">
      <c r="A29" s="11"/>
      <c r="B29" s="12"/>
      <c r="C29" s="11"/>
      <c r="D29" s="11"/>
      <c r="E29" s="11"/>
      <c r="F29" s="11"/>
    </row>
    <row r="30" ht="18.95" customHeight="1" spans="1:6">
      <c r="A30" s="13"/>
      <c r="B30" s="13"/>
      <c r="C30" s="13"/>
      <c r="D30" s="13"/>
      <c r="E30" s="13"/>
      <c r="F30" s="13"/>
    </row>
    <row r="31" ht="18.95" customHeight="1" spans="1:6">
      <c r="A31" s="4"/>
      <c r="B31" s="4"/>
      <c r="C31" s="4"/>
      <c r="D31" s="4"/>
      <c r="E31" s="4"/>
      <c r="F31" s="4"/>
    </row>
    <row r="32" ht="18.95" customHeight="1" spans="1:6">
      <c r="A32" s="13" t="s">
        <v>52</v>
      </c>
      <c r="B32" s="13"/>
      <c r="C32" s="13"/>
      <c r="D32" s="13"/>
      <c r="E32" s="13"/>
      <c r="F32" s="13"/>
    </row>
  </sheetData>
  <mergeCells count="10">
    <mergeCell ref="A1:F1"/>
    <mergeCell ref="A2:F2"/>
    <mergeCell ref="A3:F3"/>
    <mergeCell ref="A32:F32"/>
    <mergeCell ref="A28:A29"/>
    <mergeCell ref="B28:B29"/>
    <mergeCell ref="C28:C29"/>
    <mergeCell ref="D28:D29"/>
    <mergeCell ref="E28:E29"/>
    <mergeCell ref="F28:F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opLeftCell="A16" workbookViewId="0">
      <selection activeCell="D31" sqref="D31"/>
    </sheetView>
  </sheetViews>
  <sheetFormatPr defaultColWidth="9" defaultRowHeight="13.5" outlineLevelCol="5"/>
  <cols>
    <col min="1" max="1" width="9.125" customWidth="1"/>
    <col min="2" max="2" width="32.625" customWidth="1"/>
    <col min="3" max="3" width="5.625" customWidth="1"/>
    <col min="4" max="4" width="10.625" customWidth="1"/>
    <col min="6" max="6" width="12.625" customWidth="1"/>
  </cols>
  <sheetData>
    <row r="1" ht="39" customHeight="1" spans="1:6">
      <c r="A1" s="27" t="s">
        <v>0</v>
      </c>
      <c r="B1" s="27"/>
      <c r="C1" s="27"/>
      <c r="D1" s="27"/>
      <c r="E1" s="27"/>
      <c r="F1" s="27"/>
    </row>
    <row r="2" ht="18.95" customHeight="1" spans="1:6">
      <c r="A2" s="3" t="s">
        <v>1</v>
      </c>
      <c r="B2" s="3"/>
      <c r="C2" s="3"/>
      <c r="D2" s="3"/>
      <c r="E2" s="3"/>
      <c r="F2" s="3"/>
    </row>
    <row r="3" ht="18.95" customHeight="1" spans="1:6">
      <c r="A3" s="28" t="s">
        <v>53</v>
      </c>
      <c r="B3" s="29"/>
      <c r="C3" s="29"/>
      <c r="D3" s="29"/>
      <c r="E3" s="29"/>
      <c r="F3" s="30"/>
    </row>
    <row r="4" ht="18.95" customHeight="1" spans="1:6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</row>
    <row r="5" ht="18.95" customHeight="1" spans="1:6">
      <c r="A5" s="13">
        <v>202</v>
      </c>
      <c r="B5" s="13" t="s">
        <v>54</v>
      </c>
      <c r="C5" s="13"/>
      <c r="D5" s="13"/>
      <c r="E5" s="13"/>
      <c r="F5" s="13"/>
    </row>
    <row r="6" ht="18.95" customHeight="1" spans="1:6">
      <c r="A6" s="13" t="s">
        <v>55</v>
      </c>
      <c r="B6" s="13" t="s">
        <v>56</v>
      </c>
      <c r="C6" s="13"/>
      <c r="D6" s="13"/>
      <c r="E6" s="13"/>
      <c r="F6" s="13"/>
    </row>
    <row r="7" ht="18.95" customHeight="1" spans="1:6">
      <c r="A7" s="13" t="s">
        <v>12</v>
      </c>
      <c r="B7" s="13" t="s">
        <v>57</v>
      </c>
      <c r="C7" s="13" t="s">
        <v>58</v>
      </c>
      <c r="D7" s="13">
        <v>9700</v>
      </c>
      <c r="E7" s="13"/>
      <c r="F7" s="13"/>
    </row>
    <row r="8" ht="18.95" customHeight="1" spans="1:6">
      <c r="A8" s="13" t="s">
        <v>59</v>
      </c>
      <c r="B8" s="13" t="s">
        <v>60</v>
      </c>
      <c r="C8" s="13"/>
      <c r="D8" s="13"/>
      <c r="E8" s="13"/>
      <c r="F8" s="13"/>
    </row>
    <row r="9" ht="18.95" customHeight="1" spans="1:6">
      <c r="A9" s="13" t="s">
        <v>12</v>
      </c>
      <c r="B9" s="13" t="s">
        <v>61</v>
      </c>
      <c r="C9" s="13" t="s">
        <v>62</v>
      </c>
      <c r="D9" s="13">
        <v>17961.3</v>
      </c>
      <c r="E9" s="13"/>
      <c r="F9" s="13"/>
    </row>
    <row r="10" ht="18.95" customHeight="1" spans="1:6">
      <c r="A10" s="13" t="s">
        <v>63</v>
      </c>
      <c r="B10" s="13" t="s">
        <v>64</v>
      </c>
      <c r="C10" s="13"/>
      <c r="D10" s="13"/>
      <c r="E10" s="13"/>
      <c r="F10" s="13"/>
    </row>
    <row r="11" ht="18.95" customHeight="1" spans="1:6">
      <c r="A11" s="13" t="s">
        <v>12</v>
      </c>
      <c r="B11" s="13" t="s">
        <v>65</v>
      </c>
      <c r="C11" s="13" t="s">
        <v>58</v>
      </c>
      <c r="D11" s="13">
        <v>158.8</v>
      </c>
      <c r="E11" s="13"/>
      <c r="F11" s="13"/>
    </row>
    <row r="12" ht="18.95" customHeight="1" spans="1:6">
      <c r="A12" s="13" t="s">
        <v>15</v>
      </c>
      <c r="B12" s="13" t="s">
        <v>66</v>
      </c>
      <c r="C12" s="13" t="s">
        <v>58</v>
      </c>
      <c r="D12" s="13">
        <v>828</v>
      </c>
      <c r="E12" s="13"/>
      <c r="F12" s="13"/>
    </row>
    <row r="13" ht="18.95" customHeight="1" spans="1:6">
      <c r="A13" s="13">
        <v>203</v>
      </c>
      <c r="B13" s="13" t="s">
        <v>67</v>
      </c>
      <c r="C13" s="13"/>
      <c r="D13" s="13"/>
      <c r="E13" s="13"/>
      <c r="F13" s="13"/>
    </row>
    <row r="14" ht="18.95" customHeight="1" spans="1:6">
      <c r="A14" s="13" t="s">
        <v>68</v>
      </c>
      <c r="B14" s="13" t="s">
        <v>69</v>
      </c>
      <c r="C14" s="13"/>
      <c r="D14" s="13"/>
      <c r="E14" s="13"/>
      <c r="F14" s="13"/>
    </row>
    <row r="15" ht="18.95" customHeight="1" spans="1:6">
      <c r="A15" s="13" t="s">
        <v>12</v>
      </c>
      <c r="B15" s="13" t="s">
        <v>70</v>
      </c>
      <c r="C15" s="13" t="s">
        <v>58</v>
      </c>
      <c r="D15" s="13">
        <v>23098.4</v>
      </c>
      <c r="E15" s="13"/>
      <c r="F15" s="13"/>
    </row>
    <row r="16" ht="18.95" customHeight="1" spans="1:6">
      <c r="A16" s="13" t="s">
        <v>15</v>
      </c>
      <c r="B16" s="13" t="s">
        <v>71</v>
      </c>
      <c r="C16" s="13" t="s">
        <v>58</v>
      </c>
      <c r="D16" s="13">
        <v>1470</v>
      </c>
      <c r="E16" s="13"/>
      <c r="F16" s="13"/>
    </row>
    <row r="17" ht="18.95" customHeight="1" spans="1:6">
      <c r="A17" s="13">
        <v>204</v>
      </c>
      <c r="B17" s="13" t="s">
        <v>72</v>
      </c>
      <c r="C17" s="13"/>
      <c r="D17" s="13"/>
      <c r="E17" s="13"/>
      <c r="F17" s="13"/>
    </row>
    <row r="18" ht="18.95" customHeight="1" spans="1:6">
      <c r="A18" s="13" t="s">
        <v>73</v>
      </c>
      <c r="B18" s="13" t="s">
        <v>74</v>
      </c>
      <c r="C18" s="13"/>
      <c r="D18" s="13"/>
      <c r="E18" s="13"/>
      <c r="F18" s="13"/>
    </row>
    <row r="19" ht="18.95" customHeight="1" spans="1:6">
      <c r="A19" s="13" t="s">
        <v>12</v>
      </c>
      <c r="B19" s="13" t="s">
        <v>75</v>
      </c>
      <c r="C19" s="13" t="s">
        <v>58</v>
      </c>
      <c r="D19" s="13">
        <v>10549.8</v>
      </c>
      <c r="E19" s="13"/>
      <c r="F19" s="13"/>
    </row>
    <row r="20" ht="18.95" customHeight="1" spans="1:6">
      <c r="A20" s="13" t="s">
        <v>15</v>
      </c>
      <c r="B20" s="13" t="s">
        <v>76</v>
      </c>
      <c r="C20" s="13" t="s">
        <v>58</v>
      </c>
      <c r="D20" s="13">
        <v>12933</v>
      </c>
      <c r="E20" s="13"/>
      <c r="F20" s="13"/>
    </row>
    <row r="21" ht="18.95" customHeight="1" spans="1:6">
      <c r="A21" s="13" t="s">
        <v>77</v>
      </c>
      <c r="B21" s="13" t="s">
        <v>78</v>
      </c>
      <c r="C21" s="13" t="s">
        <v>58</v>
      </c>
      <c r="D21" s="13">
        <v>6322.3</v>
      </c>
      <c r="E21" s="13"/>
      <c r="F21" s="13"/>
    </row>
    <row r="22" ht="18.95" customHeight="1" spans="1:6">
      <c r="A22" s="13" t="s">
        <v>79</v>
      </c>
      <c r="B22" s="13" t="s">
        <v>80</v>
      </c>
      <c r="C22" s="13" t="s">
        <v>58</v>
      </c>
      <c r="D22" s="13" t="s">
        <v>81</v>
      </c>
      <c r="E22" s="13"/>
      <c r="F22" s="13"/>
    </row>
    <row r="23" ht="18.95" customHeight="1" spans="1:6">
      <c r="A23" s="13">
        <v>205</v>
      </c>
      <c r="B23" s="13" t="s">
        <v>82</v>
      </c>
      <c r="C23" s="13"/>
      <c r="D23" s="13"/>
      <c r="E23" s="13"/>
      <c r="F23" s="13"/>
    </row>
    <row r="24" ht="18.95" customHeight="1" spans="1:6">
      <c r="A24" s="13" t="s">
        <v>83</v>
      </c>
      <c r="B24" s="13" t="s">
        <v>84</v>
      </c>
      <c r="C24" s="13"/>
      <c r="D24" s="13"/>
      <c r="E24" s="13"/>
      <c r="F24" s="13"/>
    </row>
    <row r="25" ht="18.95" customHeight="1" spans="1:6">
      <c r="A25" s="13" t="s">
        <v>12</v>
      </c>
      <c r="B25" s="13" t="s">
        <v>85</v>
      </c>
      <c r="C25" s="13"/>
      <c r="D25" s="13"/>
      <c r="E25" s="13"/>
      <c r="F25" s="13"/>
    </row>
    <row r="26" ht="18.95" customHeight="1" spans="1:6">
      <c r="A26" s="13" t="s">
        <v>86</v>
      </c>
      <c r="B26" s="13" t="s">
        <v>87</v>
      </c>
      <c r="C26" s="13" t="s">
        <v>58</v>
      </c>
      <c r="D26" s="13">
        <v>1470</v>
      </c>
      <c r="E26" s="13"/>
      <c r="F26" s="13"/>
    </row>
    <row r="27" ht="18.95" customHeight="1" spans="1:6">
      <c r="A27" s="13">
        <v>207</v>
      </c>
      <c r="B27" s="13" t="s">
        <v>88</v>
      </c>
      <c r="C27" s="13"/>
      <c r="D27" s="13"/>
      <c r="E27" s="13"/>
      <c r="F27" s="13"/>
    </row>
    <row r="28" ht="18.95" customHeight="1" spans="1:6">
      <c r="A28" s="13" t="s">
        <v>89</v>
      </c>
      <c r="B28" s="13" t="s">
        <v>90</v>
      </c>
      <c r="C28" s="13"/>
      <c r="D28" s="13"/>
      <c r="E28" s="13"/>
      <c r="F28" s="13"/>
    </row>
    <row r="29" ht="18.95" customHeight="1" spans="1:6">
      <c r="A29" s="13" t="s">
        <v>12</v>
      </c>
      <c r="B29" s="13" t="s">
        <v>91</v>
      </c>
      <c r="C29" s="13" t="s">
        <v>58</v>
      </c>
      <c r="D29" s="13">
        <v>1856.4</v>
      </c>
      <c r="E29" s="13"/>
      <c r="F29" s="13"/>
    </row>
    <row r="30" ht="18.95" customHeight="1" spans="1:6">
      <c r="A30" s="13" t="s">
        <v>15</v>
      </c>
      <c r="B30" s="13" t="s">
        <v>92</v>
      </c>
      <c r="C30" s="13" t="s">
        <v>58</v>
      </c>
      <c r="D30" s="13">
        <v>417.7</v>
      </c>
      <c r="E30" s="13"/>
      <c r="F30" s="13"/>
    </row>
    <row r="31" ht="18.95" customHeight="1" spans="1:6">
      <c r="A31" s="13" t="s">
        <v>77</v>
      </c>
      <c r="B31" s="13" t="s">
        <v>93</v>
      </c>
      <c r="C31" s="13" t="s">
        <v>58</v>
      </c>
      <c r="D31" s="13">
        <v>278.5</v>
      </c>
      <c r="E31" s="13"/>
      <c r="F31" s="13"/>
    </row>
    <row r="32" ht="18.95" customHeight="1" spans="1:6">
      <c r="A32" s="13" t="s">
        <v>79</v>
      </c>
      <c r="B32" s="13" t="s">
        <v>94</v>
      </c>
      <c r="C32" s="13" t="s">
        <v>95</v>
      </c>
      <c r="D32" s="13">
        <v>23901.2</v>
      </c>
      <c r="E32" s="13"/>
      <c r="F32" s="13"/>
    </row>
    <row r="33" ht="18.95" customHeight="1" spans="1:6">
      <c r="A33" s="13">
        <v>208</v>
      </c>
      <c r="B33" s="13" t="s">
        <v>96</v>
      </c>
      <c r="C33" s="13"/>
      <c r="D33" s="13"/>
      <c r="E33" s="13"/>
      <c r="F33" s="13"/>
    </row>
    <row r="34" ht="18.95" customHeight="1" spans="1:6">
      <c r="A34" s="13" t="s">
        <v>97</v>
      </c>
      <c r="B34" s="13" t="s">
        <v>98</v>
      </c>
      <c r="C34" s="13"/>
      <c r="D34" s="13"/>
      <c r="E34" s="13"/>
      <c r="F34" s="13"/>
    </row>
    <row r="35" ht="18.95" customHeight="1" spans="1:6">
      <c r="A35" s="13" t="s">
        <v>12</v>
      </c>
      <c r="B35" s="13" t="s">
        <v>99</v>
      </c>
      <c r="C35" s="13"/>
      <c r="D35" s="16"/>
      <c r="E35" s="13"/>
      <c r="F35" s="13"/>
    </row>
    <row r="36" ht="18.95" customHeight="1" spans="1:6">
      <c r="A36" s="13" t="s">
        <v>86</v>
      </c>
      <c r="B36" s="13" t="s">
        <v>100</v>
      </c>
      <c r="C36" s="13" t="s">
        <v>58</v>
      </c>
      <c r="D36" s="13">
        <v>268</v>
      </c>
      <c r="E36" s="13"/>
      <c r="F36" s="13"/>
    </row>
    <row r="37" ht="18.95" customHeight="1" spans="1:6">
      <c r="A37" s="13" t="s">
        <v>101</v>
      </c>
      <c r="B37" s="13" t="s">
        <v>87</v>
      </c>
      <c r="C37" s="13" t="s">
        <v>58</v>
      </c>
      <c r="D37" s="13">
        <v>39</v>
      </c>
      <c r="E37" s="13"/>
      <c r="F37" s="13"/>
    </row>
    <row r="38" ht="18.95" customHeight="1" spans="1:6">
      <c r="A38" s="13">
        <v>209</v>
      </c>
      <c r="B38" s="13" t="s">
        <v>102</v>
      </c>
      <c r="C38" s="13"/>
      <c r="D38" s="13"/>
      <c r="E38" s="13"/>
      <c r="F38" s="13"/>
    </row>
    <row r="39" ht="18.95" customHeight="1" spans="1:6">
      <c r="A39" s="13" t="s">
        <v>103</v>
      </c>
      <c r="B39" s="13" t="s">
        <v>104</v>
      </c>
      <c r="C39" s="13"/>
      <c r="D39" s="13"/>
      <c r="E39" s="13"/>
      <c r="F39" s="13"/>
    </row>
    <row r="40" ht="18.95" customHeight="1" spans="1:6">
      <c r="A40" s="13" t="s">
        <v>12</v>
      </c>
      <c r="B40" s="13" t="s">
        <v>105</v>
      </c>
      <c r="C40" s="13" t="s">
        <v>58</v>
      </c>
      <c r="D40" s="13" t="s">
        <v>81</v>
      </c>
      <c r="E40" s="13"/>
      <c r="F40" s="13"/>
    </row>
    <row r="41" ht="18.95" customHeight="1" spans="1:6">
      <c r="A41" s="13" t="s">
        <v>15</v>
      </c>
      <c r="B41" s="13" t="s">
        <v>87</v>
      </c>
      <c r="C41" s="13" t="s">
        <v>58</v>
      </c>
      <c r="D41" s="13" t="s">
        <v>81</v>
      </c>
      <c r="E41" s="13"/>
      <c r="F41" s="13"/>
    </row>
    <row r="42" ht="18.95" customHeight="1" spans="1:6">
      <c r="A42" s="13">
        <v>215</v>
      </c>
      <c r="B42" s="13" t="s">
        <v>106</v>
      </c>
      <c r="C42" s="13"/>
      <c r="D42" s="13"/>
      <c r="E42" s="13"/>
      <c r="F42" s="13"/>
    </row>
    <row r="43" ht="18.95" customHeight="1" spans="1:6">
      <c r="A43" s="13" t="s">
        <v>107</v>
      </c>
      <c r="B43" s="13" t="s">
        <v>108</v>
      </c>
      <c r="C43" s="13" t="s">
        <v>58</v>
      </c>
      <c r="D43" s="13" t="s">
        <v>81</v>
      </c>
      <c r="E43" s="13"/>
      <c r="F43" s="13"/>
    </row>
    <row r="44" ht="18.95" customHeight="1" spans="1:6">
      <c r="A44" s="13" t="s">
        <v>12</v>
      </c>
      <c r="B44" s="13" t="s">
        <v>109</v>
      </c>
      <c r="C44" s="13" t="s">
        <v>58</v>
      </c>
      <c r="D44" s="13" t="s">
        <v>81</v>
      </c>
      <c r="E44" s="13"/>
      <c r="F44" s="13"/>
    </row>
    <row r="45" ht="18.95" customHeight="1" spans="1:6">
      <c r="A45" s="13" t="s">
        <v>15</v>
      </c>
      <c r="B45" s="13" t="s">
        <v>110</v>
      </c>
      <c r="C45" s="13" t="s">
        <v>58</v>
      </c>
      <c r="D45" s="13" t="s">
        <v>81</v>
      </c>
      <c r="E45" s="13"/>
      <c r="F45" s="13"/>
    </row>
    <row r="46" ht="18.95" customHeight="1" spans="1:6">
      <c r="A46" s="13" t="s">
        <v>77</v>
      </c>
      <c r="B46" s="13" t="s">
        <v>87</v>
      </c>
      <c r="C46" s="13" t="s">
        <v>58</v>
      </c>
      <c r="D46" s="13" t="s">
        <v>81</v>
      </c>
      <c r="E46" s="13"/>
      <c r="F46" s="13"/>
    </row>
    <row r="47" ht="18.95" customHeight="1" spans="1:6">
      <c r="A47" s="6" t="s">
        <v>111</v>
      </c>
      <c r="B47" s="7"/>
      <c r="C47" s="7"/>
      <c r="D47" s="7"/>
      <c r="E47" s="7"/>
      <c r="F47" s="8"/>
    </row>
  </sheetData>
  <mergeCells count="4">
    <mergeCell ref="A1:F1"/>
    <mergeCell ref="A2:F2"/>
    <mergeCell ref="A3:F3"/>
    <mergeCell ref="A47:F4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0" workbookViewId="0">
      <selection activeCell="E26" sqref="E26"/>
    </sheetView>
  </sheetViews>
  <sheetFormatPr defaultColWidth="9" defaultRowHeight="13.5" outlineLevelCol="5"/>
  <cols>
    <col min="1" max="1" width="7.625" customWidth="1"/>
    <col min="2" max="2" width="32.625" customWidth="1"/>
    <col min="3" max="3" width="5.625" customWidth="1"/>
    <col min="4" max="4" width="10.625" customWidth="1"/>
    <col min="6" max="6" width="12.625" customWidth="1"/>
  </cols>
  <sheetData>
    <row r="1" ht="39" customHeight="1" spans="1:6">
      <c r="A1" s="27" t="s">
        <v>0</v>
      </c>
      <c r="B1" s="27"/>
      <c r="C1" s="27"/>
      <c r="D1" s="27"/>
      <c r="E1" s="27"/>
      <c r="F1" s="27"/>
    </row>
    <row r="2" ht="18.95" customHeight="1" spans="1:6">
      <c r="A2" s="3" t="s">
        <v>1</v>
      </c>
      <c r="B2" s="3"/>
      <c r="C2" s="3"/>
      <c r="D2" s="3"/>
      <c r="E2" s="3"/>
      <c r="F2" s="3"/>
    </row>
    <row r="3" ht="18.95" customHeight="1" spans="1:6">
      <c r="A3" s="6" t="s">
        <v>112</v>
      </c>
      <c r="B3" s="7"/>
      <c r="C3" s="7"/>
      <c r="D3" s="7"/>
      <c r="E3" s="7"/>
      <c r="F3" s="8"/>
    </row>
    <row r="4" ht="18.95" customHeight="1" spans="1:6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</row>
    <row r="5" ht="18.95" customHeight="1" spans="1:6">
      <c r="A5" s="13">
        <v>302</v>
      </c>
      <c r="B5" s="13" t="s">
        <v>85</v>
      </c>
      <c r="C5" s="13"/>
      <c r="D5" s="13"/>
      <c r="E5" s="13"/>
      <c r="F5" s="13"/>
    </row>
    <row r="6" ht="18.95" customHeight="1" spans="1:6">
      <c r="A6" s="13" t="s">
        <v>113</v>
      </c>
      <c r="B6" s="13" t="s">
        <v>114</v>
      </c>
      <c r="C6" s="13"/>
      <c r="D6" s="13"/>
      <c r="E6" s="13"/>
      <c r="F6" s="13"/>
    </row>
    <row r="7" ht="18.95" customHeight="1" spans="1:6">
      <c r="A7" s="13" t="s">
        <v>12</v>
      </c>
      <c r="B7" s="13" t="s">
        <v>115</v>
      </c>
      <c r="C7" s="13" t="s">
        <v>116</v>
      </c>
      <c r="D7" s="13" t="s">
        <v>81</v>
      </c>
      <c r="E7" s="13"/>
      <c r="F7" s="13"/>
    </row>
    <row r="8" ht="18.95" customHeight="1" spans="1:6">
      <c r="A8" s="13" t="s">
        <v>117</v>
      </c>
      <c r="B8" s="13" t="s">
        <v>87</v>
      </c>
      <c r="C8" s="13"/>
      <c r="D8" s="13"/>
      <c r="E8" s="13"/>
      <c r="F8" s="13"/>
    </row>
    <row r="9" ht="18.95" customHeight="1" spans="1:6">
      <c r="A9" s="13" t="s">
        <v>12</v>
      </c>
      <c r="B9" s="13" t="s">
        <v>118</v>
      </c>
      <c r="C9" s="13" t="s">
        <v>58</v>
      </c>
      <c r="D9" s="13">
        <v>17755.7</v>
      </c>
      <c r="E9" s="13"/>
      <c r="F9" s="13"/>
    </row>
    <row r="10" ht="18.95" customHeight="1" spans="1:6">
      <c r="A10" s="13">
        <v>304</v>
      </c>
      <c r="B10" s="13" t="s">
        <v>119</v>
      </c>
      <c r="C10" s="13"/>
      <c r="D10" s="13"/>
      <c r="E10" s="13"/>
      <c r="F10" s="13"/>
    </row>
    <row r="11" ht="18.95" customHeight="1" spans="1:6">
      <c r="A11" s="13" t="s">
        <v>120</v>
      </c>
      <c r="B11" s="13" t="s">
        <v>121</v>
      </c>
      <c r="C11" s="13"/>
      <c r="D11" s="13"/>
      <c r="E11" s="13"/>
      <c r="F11" s="13"/>
    </row>
    <row r="12" ht="18.95" customHeight="1" spans="1:6">
      <c r="A12" s="13" t="s">
        <v>12</v>
      </c>
      <c r="B12" s="13" t="s">
        <v>122</v>
      </c>
      <c r="C12" s="13" t="s">
        <v>116</v>
      </c>
      <c r="D12" s="13">
        <v>40987</v>
      </c>
      <c r="E12" s="13"/>
      <c r="F12" s="13"/>
    </row>
    <row r="13" ht="18.95" customHeight="1" spans="1:6">
      <c r="A13" s="13" t="s">
        <v>123</v>
      </c>
      <c r="B13" s="13" t="s">
        <v>124</v>
      </c>
      <c r="C13" s="13" t="s">
        <v>116</v>
      </c>
      <c r="D13" s="13"/>
      <c r="E13" s="13"/>
      <c r="F13" s="13"/>
    </row>
    <row r="14" ht="18.95" customHeight="1" spans="1:6">
      <c r="A14" s="13" t="s">
        <v>125</v>
      </c>
      <c r="B14" s="13" t="s">
        <v>126</v>
      </c>
      <c r="C14" s="13"/>
      <c r="D14" s="13"/>
      <c r="E14" s="13"/>
      <c r="F14" s="13"/>
    </row>
    <row r="15" ht="18.95" customHeight="1" spans="1:6">
      <c r="A15" s="13" t="s">
        <v>12</v>
      </c>
      <c r="B15" s="13" t="s">
        <v>122</v>
      </c>
      <c r="C15" s="13" t="s">
        <v>116</v>
      </c>
      <c r="D15" s="13">
        <v>40164.7</v>
      </c>
      <c r="E15" s="13"/>
      <c r="F15" s="13"/>
    </row>
    <row r="16" ht="18.95" customHeight="1" spans="1:6">
      <c r="A16" s="13">
        <v>306</v>
      </c>
      <c r="B16" s="13" t="s">
        <v>127</v>
      </c>
      <c r="C16" s="13"/>
      <c r="D16" s="13"/>
      <c r="E16" s="13"/>
      <c r="F16" s="13"/>
    </row>
    <row r="17" ht="18.95" customHeight="1" spans="1:6">
      <c r="A17" s="13" t="s">
        <v>128</v>
      </c>
      <c r="B17" s="13" t="s">
        <v>129</v>
      </c>
      <c r="C17" s="13"/>
      <c r="D17" s="13"/>
      <c r="E17" s="13"/>
      <c r="F17" s="13"/>
    </row>
    <row r="18" ht="18.95" customHeight="1" spans="1:6">
      <c r="A18" s="13" t="s">
        <v>12</v>
      </c>
      <c r="B18" s="13" t="s">
        <v>130</v>
      </c>
      <c r="C18" s="13" t="s">
        <v>116</v>
      </c>
      <c r="D18" s="13" t="s">
        <v>81</v>
      </c>
      <c r="E18" s="13"/>
      <c r="F18" s="13"/>
    </row>
    <row r="19" ht="18.95" customHeight="1" spans="1:6">
      <c r="A19" s="13">
        <v>308</v>
      </c>
      <c r="B19" s="13" t="s">
        <v>131</v>
      </c>
      <c r="C19" s="13"/>
      <c r="D19" s="13"/>
      <c r="E19" s="13"/>
      <c r="F19" s="13"/>
    </row>
    <row r="20" ht="18.95" customHeight="1" spans="1:6">
      <c r="A20" s="13" t="s">
        <v>132</v>
      </c>
      <c r="B20" s="13" t="s">
        <v>133</v>
      </c>
      <c r="C20" s="13" t="s">
        <v>116</v>
      </c>
      <c r="D20" s="13">
        <v>38913</v>
      </c>
      <c r="E20" s="13"/>
      <c r="F20" s="13"/>
    </row>
    <row r="21" ht="18.95" customHeight="1" spans="1:6">
      <c r="A21" s="13" t="s">
        <v>134</v>
      </c>
      <c r="B21" s="13" t="s">
        <v>135</v>
      </c>
      <c r="C21" s="13" t="s">
        <v>116</v>
      </c>
      <c r="D21" s="13">
        <v>38220.7</v>
      </c>
      <c r="E21" s="13"/>
      <c r="F21" s="13"/>
    </row>
    <row r="22" ht="18.95" customHeight="1" spans="1:6">
      <c r="A22" s="13">
        <v>309</v>
      </c>
      <c r="B22" s="13" t="s">
        <v>136</v>
      </c>
      <c r="C22" s="13"/>
      <c r="D22" s="13"/>
      <c r="E22" s="13"/>
      <c r="F22" s="13"/>
    </row>
    <row r="23" ht="18.95" customHeight="1" spans="1:6">
      <c r="A23" s="13" t="s">
        <v>137</v>
      </c>
      <c r="B23" s="13" t="s">
        <v>138</v>
      </c>
      <c r="C23" s="13"/>
      <c r="D23" s="13"/>
      <c r="E23" s="13"/>
      <c r="F23" s="13"/>
    </row>
    <row r="24" ht="18.95" customHeight="1" spans="1:6">
      <c r="A24" s="13" t="s">
        <v>12</v>
      </c>
      <c r="B24" s="13" t="s">
        <v>139</v>
      </c>
      <c r="C24" s="13" t="s">
        <v>116</v>
      </c>
      <c r="D24" s="13">
        <v>40691.1</v>
      </c>
      <c r="E24" s="13"/>
      <c r="F24" s="13"/>
    </row>
    <row r="25" ht="18.95" customHeight="1" spans="1:6">
      <c r="A25" s="13" t="s">
        <v>140</v>
      </c>
      <c r="B25" s="13" t="s">
        <v>141</v>
      </c>
      <c r="C25" s="13"/>
      <c r="D25" s="13"/>
      <c r="E25" s="13"/>
      <c r="F25" s="13"/>
    </row>
    <row r="26" ht="18.95" customHeight="1" spans="1:6">
      <c r="A26" s="13" t="s">
        <v>12</v>
      </c>
      <c r="B26" s="13" t="s">
        <v>142</v>
      </c>
      <c r="C26" s="13" t="s">
        <v>116</v>
      </c>
      <c r="D26" s="13">
        <v>40691.1</v>
      </c>
      <c r="E26" s="13"/>
      <c r="F26" s="13"/>
    </row>
    <row r="27" ht="18.95" customHeight="1" spans="1:6">
      <c r="A27" s="13">
        <v>310</v>
      </c>
      <c r="B27" s="13" t="s">
        <v>143</v>
      </c>
      <c r="C27" s="13"/>
      <c r="D27" s="13"/>
      <c r="E27" s="13"/>
      <c r="F27" s="13"/>
    </row>
    <row r="28" ht="18.95" customHeight="1" spans="1:6">
      <c r="A28" s="13" t="s">
        <v>144</v>
      </c>
      <c r="B28" s="13" t="s">
        <v>145</v>
      </c>
      <c r="C28" s="13" t="s">
        <v>116</v>
      </c>
      <c r="D28" s="13" t="s">
        <v>81</v>
      </c>
      <c r="E28" s="13"/>
      <c r="F28" s="13"/>
    </row>
    <row r="29" ht="18.95" customHeight="1" spans="1:6">
      <c r="A29" s="13">
        <v>312</v>
      </c>
      <c r="B29" s="13" t="s">
        <v>146</v>
      </c>
      <c r="C29" s="13"/>
      <c r="D29" s="13"/>
      <c r="E29" s="13"/>
      <c r="F29" s="13"/>
    </row>
    <row r="30" ht="18.95" customHeight="1" spans="1:6">
      <c r="A30" s="13" t="s">
        <v>147</v>
      </c>
      <c r="B30" s="13" t="s">
        <v>146</v>
      </c>
      <c r="C30" s="13"/>
      <c r="D30" s="13"/>
      <c r="E30" s="13"/>
      <c r="F30" s="13"/>
    </row>
    <row r="31" ht="18.95" customHeight="1" spans="1:6">
      <c r="A31" s="13" t="s">
        <v>12</v>
      </c>
      <c r="B31" s="13" t="s">
        <v>115</v>
      </c>
      <c r="C31" s="13" t="s">
        <v>58</v>
      </c>
      <c r="D31" s="13" t="s">
        <v>81</v>
      </c>
      <c r="E31" s="13"/>
      <c r="F31" s="13"/>
    </row>
    <row r="32" ht="18.95" customHeight="1" spans="1:6">
      <c r="A32" s="13" t="s">
        <v>148</v>
      </c>
      <c r="B32" s="13" t="s">
        <v>94</v>
      </c>
      <c r="C32" s="13" t="s">
        <v>95</v>
      </c>
      <c r="D32" s="13" t="s">
        <v>81</v>
      </c>
      <c r="E32" s="13"/>
      <c r="F32" s="13"/>
    </row>
    <row r="33" ht="18.95" customHeight="1" spans="1:6">
      <c r="A33" s="13">
        <v>313</v>
      </c>
      <c r="B33" s="13" t="s">
        <v>149</v>
      </c>
      <c r="C33" s="13"/>
      <c r="D33" s="13"/>
      <c r="E33" s="13"/>
      <c r="F33" s="13"/>
    </row>
    <row r="34" ht="18.95" customHeight="1" spans="1:6">
      <c r="A34" s="13" t="s">
        <v>150</v>
      </c>
      <c r="B34" s="13" t="s">
        <v>151</v>
      </c>
      <c r="C34" s="13" t="s">
        <v>58</v>
      </c>
      <c r="D34" s="13">
        <v>2146.1</v>
      </c>
      <c r="E34" s="13"/>
      <c r="F34" s="13"/>
    </row>
    <row r="35" ht="18.95" customHeight="1" spans="1:6">
      <c r="A35" s="13" t="s">
        <v>152</v>
      </c>
      <c r="B35" s="13" t="s">
        <v>153</v>
      </c>
      <c r="C35" s="13" t="s">
        <v>58</v>
      </c>
      <c r="D35" s="13" t="s">
        <v>81</v>
      </c>
      <c r="E35" s="13"/>
      <c r="F35" s="13"/>
    </row>
    <row r="36" ht="18.95" customHeight="1" spans="1:6">
      <c r="A36" s="13"/>
      <c r="B36" s="13"/>
      <c r="C36" s="13"/>
      <c r="D36" s="13"/>
      <c r="E36" s="13"/>
      <c r="F36" s="13"/>
    </row>
    <row r="37" ht="18.95" customHeight="1" spans="1:6">
      <c r="A37" s="6" t="s">
        <v>154</v>
      </c>
      <c r="B37" s="7"/>
      <c r="C37" s="7"/>
      <c r="D37" s="7"/>
      <c r="E37" s="7"/>
      <c r="F37" s="8"/>
    </row>
  </sheetData>
  <mergeCells count="4">
    <mergeCell ref="A1:F1"/>
    <mergeCell ref="A2:F2"/>
    <mergeCell ref="A3:F3"/>
    <mergeCell ref="A37:F3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topLeftCell="A32" workbookViewId="0">
      <selection activeCell="D42" sqref="D42"/>
    </sheetView>
  </sheetViews>
  <sheetFormatPr defaultColWidth="9" defaultRowHeight="13.5"/>
  <cols>
    <col min="1" max="1" width="7.625" customWidth="1"/>
    <col min="2" max="2" width="32.625" customWidth="1"/>
    <col min="3" max="3" width="5.625" customWidth="1"/>
    <col min="4" max="4" width="10.625" customWidth="1"/>
    <col min="6" max="6" width="12.625" customWidth="1"/>
    <col min="12" max="13" width="9.375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18" t="s">
        <v>1</v>
      </c>
      <c r="B2" s="18"/>
      <c r="C2" s="18"/>
      <c r="D2" s="18"/>
      <c r="E2" s="18"/>
      <c r="F2" s="18"/>
    </row>
    <row r="3" ht="18.95" customHeight="1" spans="1:6">
      <c r="A3" s="11" t="s">
        <v>155</v>
      </c>
      <c r="B3" s="11"/>
      <c r="C3" s="11"/>
      <c r="D3" s="11"/>
      <c r="E3" s="11"/>
      <c r="F3" s="11"/>
    </row>
    <row r="4" ht="18.95" customHeight="1" spans="1:6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</row>
    <row r="5" ht="18.95" customHeight="1" spans="1:6">
      <c r="A5" s="20">
        <v>403</v>
      </c>
      <c r="B5" s="9" t="s">
        <v>94</v>
      </c>
      <c r="C5" s="21"/>
      <c r="D5" s="13"/>
      <c r="E5" s="13"/>
      <c r="F5" s="13"/>
    </row>
    <row r="6" ht="18.95" customHeight="1" spans="1:6">
      <c r="A6" s="20" t="s">
        <v>156</v>
      </c>
      <c r="B6" s="13" t="s">
        <v>157</v>
      </c>
      <c r="C6" s="8" t="s">
        <v>95</v>
      </c>
      <c r="D6" s="13">
        <f>3628.6+15093.2+3781.7+15787.1</f>
        <v>38290.6</v>
      </c>
      <c r="E6" s="13"/>
      <c r="F6" s="13"/>
    </row>
    <row r="7" ht="18.95" customHeight="1" spans="1:6">
      <c r="A7" s="13" t="s">
        <v>158</v>
      </c>
      <c r="B7" s="13" t="s">
        <v>159</v>
      </c>
      <c r="C7" s="8" t="s">
        <v>95</v>
      </c>
      <c r="D7" s="13">
        <f>(427.2+4953.4+2616.2+649.2)*2+3538+2223.2+133.3+835.1+2518.2</f>
        <v>26539.8</v>
      </c>
      <c r="E7" s="13"/>
      <c r="F7" s="13"/>
    </row>
    <row r="8" ht="18.95" customHeight="1" spans="1:6">
      <c r="A8" s="13" t="s">
        <v>160</v>
      </c>
      <c r="B8" s="13" t="s">
        <v>161</v>
      </c>
      <c r="C8" s="8" t="s">
        <v>95</v>
      </c>
      <c r="D8" s="13">
        <f>(636+12965+977+2817.5+2397.2+1382.6+244.8)*2</f>
        <v>42840.2</v>
      </c>
      <c r="E8" s="13"/>
      <c r="F8" s="13"/>
    </row>
    <row r="9" ht="18.95" customHeight="1" spans="1:6">
      <c r="A9" s="13" t="s">
        <v>162</v>
      </c>
      <c r="B9" s="13" t="s">
        <v>163</v>
      </c>
      <c r="C9" s="8" t="s">
        <v>95</v>
      </c>
      <c r="D9" s="13">
        <f>(30.6+4688.4)*2</f>
        <v>9438</v>
      </c>
      <c r="E9" s="13"/>
      <c r="F9" s="13"/>
    </row>
    <row r="10" ht="18.95" customHeight="1" spans="1:6">
      <c r="A10" s="13">
        <v>404</v>
      </c>
      <c r="B10" s="13" t="s">
        <v>164</v>
      </c>
      <c r="C10" s="8"/>
      <c r="D10" s="13"/>
      <c r="E10" s="13"/>
      <c r="F10" s="13"/>
    </row>
    <row r="11" ht="18.95" customHeight="1" spans="1:6">
      <c r="A11" s="13" t="s">
        <v>165</v>
      </c>
      <c r="B11" s="13" t="s">
        <v>166</v>
      </c>
      <c r="C11" s="13" t="s">
        <v>58</v>
      </c>
      <c r="D11" s="13">
        <f>64.1+167.5+376+194</f>
        <v>801.6</v>
      </c>
      <c r="E11" s="13"/>
      <c r="F11" s="13"/>
    </row>
    <row r="12" ht="18.95" customHeight="1" spans="1:6">
      <c r="A12" s="4" t="s">
        <v>167</v>
      </c>
      <c r="B12" s="4" t="s">
        <v>168</v>
      </c>
      <c r="C12" s="4" t="s">
        <v>58</v>
      </c>
      <c r="D12" s="13" t="s">
        <v>81</v>
      </c>
      <c r="E12" s="13"/>
      <c r="F12" s="13"/>
    </row>
    <row r="13" ht="18.95" customHeight="1" spans="1:6">
      <c r="A13" s="4">
        <v>405</v>
      </c>
      <c r="B13" s="4" t="s">
        <v>169</v>
      </c>
      <c r="C13" s="4"/>
      <c r="D13" s="13"/>
      <c r="E13" s="13"/>
      <c r="F13" s="13"/>
    </row>
    <row r="14" ht="18.95" customHeight="1" spans="1:6">
      <c r="A14" s="13" t="s">
        <v>170</v>
      </c>
      <c r="B14" s="4" t="s">
        <v>171</v>
      </c>
      <c r="C14" s="13" t="s">
        <v>172</v>
      </c>
      <c r="D14" s="13">
        <f>19*4+21*4</f>
        <v>160</v>
      </c>
      <c r="E14" s="13"/>
      <c r="F14" s="13"/>
    </row>
    <row r="15" ht="18.95" customHeight="1" spans="1:6">
      <c r="A15" s="13">
        <v>410</v>
      </c>
      <c r="B15" s="4" t="s">
        <v>173</v>
      </c>
      <c r="C15" s="4"/>
      <c r="D15" s="13"/>
      <c r="E15" s="13"/>
      <c r="F15" s="13"/>
    </row>
    <row r="16" ht="18.95" customHeight="1" spans="1:6">
      <c r="A16" s="13" t="s">
        <v>174</v>
      </c>
      <c r="B16" s="4" t="s">
        <v>175</v>
      </c>
      <c r="C16" s="4"/>
      <c r="D16" s="13"/>
      <c r="E16" s="13"/>
      <c r="F16" s="13"/>
    </row>
    <row r="17" ht="18.95" customHeight="1" spans="1:6">
      <c r="A17" s="13" t="s">
        <v>12</v>
      </c>
      <c r="B17" s="4" t="s">
        <v>176</v>
      </c>
      <c r="C17" s="4" t="s">
        <v>58</v>
      </c>
      <c r="D17" s="13">
        <f>134.3+148.4+21+30.6+35+0.7+43.5+2.5</f>
        <v>416</v>
      </c>
      <c r="E17" s="13"/>
      <c r="F17" s="13"/>
    </row>
    <row r="18" ht="18.95" customHeight="1" spans="1:6">
      <c r="A18" s="13" t="s">
        <v>177</v>
      </c>
      <c r="B18" s="4" t="s">
        <v>178</v>
      </c>
      <c r="C18" s="13"/>
      <c r="D18" s="13"/>
      <c r="E18" s="13"/>
      <c r="F18" s="13"/>
    </row>
    <row r="19" ht="18.95" customHeight="1" spans="1:6">
      <c r="A19" s="13" t="s">
        <v>12</v>
      </c>
      <c r="B19" s="13" t="s">
        <v>179</v>
      </c>
      <c r="C19" s="16"/>
      <c r="D19" s="13"/>
      <c r="E19" s="13"/>
      <c r="F19" s="13"/>
    </row>
    <row r="20" ht="18.95" customHeight="1" spans="1:6">
      <c r="A20" s="13" t="s">
        <v>86</v>
      </c>
      <c r="B20" s="13" t="s">
        <v>180</v>
      </c>
      <c r="C20" s="13" t="s">
        <v>58</v>
      </c>
      <c r="D20" s="13">
        <f>(33.4+0.8)*2+16.8+15</f>
        <v>100.2</v>
      </c>
      <c r="E20" s="13"/>
      <c r="F20" s="13"/>
    </row>
    <row r="21" ht="18.95" customHeight="1" spans="1:6">
      <c r="A21" s="13" t="s">
        <v>101</v>
      </c>
      <c r="B21" s="13" t="s">
        <v>181</v>
      </c>
      <c r="C21" s="13" t="s">
        <v>58</v>
      </c>
      <c r="D21" s="13">
        <f>17*2</f>
        <v>34</v>
      </c>
      <c r="E21" s="13"/>
      <c r="F21" s="13"/>
    </row>
    <row r="22" ht="18.95" customHeight="1" spans="1:6">
      <c r="A22" s="13" t="s">
        <v>15</v>
      </c>
      <c r="B22" s="4" t="s">
        <v>176</v>
      </c>
      <c r="C22" s="22"/>
      <c r="D22" s="13"/>
      <c r="E22" s="13"/>
      <c r="F22" s="13"/>
    </row>
    <row r="23" ht="18.95" customHeight="1" spans="1:6">
      <c r="A23" s="13" t="s">
        <v>182</v>
      </c>
      <c r="B23" s="13" t="s">
        <v>183</v>
      </c>
      <c r="C23" s="13" t="s">
        <v>58</v>
      </c>
      <c r="D23" s="13" t="s">
        <v>81</v>
      </c>
      <c r="E23" s="13"/>
      <c r="F23" s="13"/>
    </row>
    <row r="24" ht="18.95" customHeight="1" spans="1:6">
      <c r="A24" s="13" t="s">
        <v>184</v>
      </c>
      <c r="B24" s="13" t="s">
        <v>185</v>
      </c>
      <c r="C24" s="22" t="s">
        <v>58</v>
      </c>
      <c r="D24" s="13" t="s">
        <v>81</v>
      </c>
      <c r="E24" s="13"/>
      <c r="F24" s="13"/>
    </row>
    <row r="25" ht="18.95" customHeight="1" spans="1:6">
      <c r="A25" s="13" t="s">
        <v>186</v>
      </c>
      <c r="B25" s="6" t="s">
        <v>187</v>
      </c>
      <c r="C25" s="13"/>
      <c r="D25" s="13"/>
      <c r="E25" s="13"/>
      <c r="F25" s="13"/>
    </row>
    <row r="26" ht="18.95" customHeight="1" spans="1:6">
      <c r="A26" s="13" t="s">
        <v>12</v>
      </c>
      <c r="B26" s="6" t="s">
        <v>188</v>
      </c>
      <c r="C26" s="13" t="s">
        <v>58</v>
      </c>
      <c r="D26" s="13">
        <f>2.2+3.4</f>
        <v>5.6</v>
      </c>
      <c r="E26" s="13"/>
      <c r="F26" s="13"/>
    </row>
    <row r="27" ht="18.95" customHeight="1" spans="1:6">
      <c r="A27" s="13" t="s">
        <v>189</v>
      </c>
      <c r="B27" s="13" t="s">
        <v>190</v>
      </c>
      <c r="C27" s="11" t="s">
        <v>58</v>
      </c>
      <c r="D27" s="13" t="s">
        <v>81</v>
      </c>
      <c r="E27" s="13"/>
      <c r="F27" s="13"/>
    </row>
    <row r="28" ht="18.95" customHeight="1" spans="1:6">
      <c r="A28" s="13" t="s">
        <v>191</v>
      </c>
      <c r="B28" s="13" t="s">
        <v>192</v>
      </c>
      <c r="C28" s="11" t="s">
        <v>58</v>
      </c>
      <c r="D28" s="13">
        <f>11.3*2</f>
        <v>22.6</v>
      </c>
      <c r="E28" s="13"/>
      <c r="F28" s="13"/>
    </row>
    <row r="29" ht="18.95" customHeight="1" spans="1:16">
      <c r="A29" s="13" t="s">
        <v>193</v>
      </c>
      <c r="B29" s="13" t="s">
        <v>194</v>
      </c>
      <c r="C29" s="13"/>
      <c r="D29" s="13"/>
      <c r="E29" s="13"/>
      <c r="F29" s="13"/>
      <c r="P29" s="25"/>
    </row>
    <row r="30" ht="18.95" customHeight="1" spans="1:16">
      <c r="A30" s="13" t="s">
        <v>12</v>
      </c>
      <c r="B30" s="13" t="s">
        <v>195</v>
      </c>
      <c r="C30" s="13"/>
      <c r="D30" s="13"/>
      <c r="E30" s="13"/>
      <c r="F30" s="13"/>
      <c r="P30" s="25"/>
    </row>
    <row r="31" ht="18.95" customHeight="1" spans="1:6">
      <c r="A31" s="13" t="s">
        <v>86</v>
      </c>
      <c r="B31" s="13" t="s">
        <v>196</v>
      </c>
      <c r="C31" s="13" t="s">
        <v>58</v>
      </c>
      <c r="D31" s="13">
        <f>0.5*2</f>
        <v>1</v>
      </c>
      <c r="E31" s="13"/>
      <c r="F31" s="13"/>
    </row>
    <row r="32" ht="18.95" customHeight="1" spans="1:6">
      <c r="A32" s="13" t="s">
        <v>15</v>
      </c>
      <c r="B32" s="13" t="s">
        <v>197</v>
      </c>
      <c r="C32" s="13"/>
      <c r="D32" s="13"/>
      <c r="E32" s="13"/>
      <c r="F32" s="13"/>
    </row>
    <row r="33" ht="18.95" customHeight="1" spans="1:6">
      <c r="A33" s="13" t="s">
        <v>182</v>
      </c>
      <c r="B33" s="13" t="s">
        <v>198</v>
      </c>
      <c r="C33" s="13" t="s">
        <v>58</v>
      </c>
      <c r="D33" s="13">
        <f>25.2*2</f>
        <v>50.4</v>
      </c>
      <c r="E33" s="13"/>
      <c r="F33" s="13"/>
    </row>
    <row r="34" ht="18.95" customHeight="1" spans="1:6">
      <c r="A34" s="13" t="s">
        <v>184</v>
      </c>
      <c r="B34" s="13" t="s">
        <v>199</v>
      </c>
      <c r="C34" s="13" t="s">
        <v>58</v>
      </c>
      <c r="D34" s="13">
        <f>21.6*2</f>
        <v>43.2</v>
      </c>
      <c r="E34" s="13"/>
      <c r="F34" s="13"/>
    </row>
    <row r="35" ht="18.95" customHeight="1" spans="1:6">
      <c r="A35" s="13" t="s">
        <v>77</v>
      </c>
      <c r="B35" s="13" t="s">
        <v>200</v>
      </c>
      <c r="C35" s="13" t="s">
        <v>58</v>
      </c>
      <c r="D35" s="13">
        <f>12.4*2+11.6</f>
        <v>36.4</v>
      </c>
      <c r="E35" s="13"/>
      <c r="F35" s="13"/>
    </row>
    <row r="36" ht="18.95" customHeight="1" spans="1:6">
      <c r="A36" s="13" t="s">
        <v>201</v>
      </c>
      <c r="B36" s="13" t="s">
        <v>202</v>
      </c>
      <c r="C36" s="13" t="s">
        <v>58</v>
      </c>
      <c r="D36" s="13" t="s">
        <v>81</v>
      </c>
      <c r="E36" s="13"/>
      <c r="F36" s="13"/>
    </row>
    <row r="37" ht="18.95" customHeight="1" spans="1:6">
      <c r="A37" s="13">
        <v>411</v>
      </c>
      <c r="B37" s="13" t="s">
        <v>203</v>
      </c>
      <c r="C37" s="13"/>
      <c r="D37" s="13"/>
      <c r="E37" s="13"/>
      <c r="F37" s="13"/>
    </row>
    <row r="38" ht="18.95" customHeight="1" spans="1:6">
      <c r="A38" s="13" t="s">
        <v>204</v>
      </c>
      <c r="B38" s="13" t="s">
        <v>205</v>
      </c>
      <c r="C38" s="13" t="s">
        <v>95</v>
      </c>
      <c r="D38" s="13">
        <f>2646.2*2</f>
        <v>5292.4</v>
      </c>
      <c r="E38" s="13"/>
      <c r="F38" s="13"/>
    </row>
    <row r="39" ht="18.95" customHeight="1" spans="1:6">
      <c r="A39" s="13" t="s">
        <v>206</v>
      </c>
      <c r="B39" s="13" t="s">
        <v>207</v>
      </c>
      <c r="C39" s="13" t="s">
        <v>58</v>
      </c>
      <c r="D39" s="13">
        <f>70.2*2</f>
        <v>140.4</v>
      </c>
      <c r="E39" s="13"/>
      <c r="F39" s="13"/>
    </row>
    <row r="40" ht="18.95" customHeight="1" spans="1:6">
      <c r="A40" s="13">
        <v>413</v>
      </c>
      <c r="B40" s="13" t="s">
        <v>208</v>
      </c>
      <c r="C40" s="13"/>
      <c r="D40" s="13"/>
      <c r="E40" s="13"/>
      <c r="F40" s="13"/>
    </row>
    <row r="41" ht="18.95" customHeight="1" spans="1:6">
      <c r="A41" s="13" t="s">
        <v>209</v>
      </c>
      <c r="B41" s="13" t="s">
        <v>210</v>
      </c>
      <c r="C41" s="13" t="s">
        <v>58</v>
      </c>
      <c r="D41" s="13"/>
      <c r="E41" s="13"/>
      <c r="F41" s="13"/>
    </row>
    <row r="42" ht="18.95" customHeight="1" spans="1:6">
      <c r="A42" s="13" t="s">
        <v>12</v>
      </c>
      <c r="B42" s="13" t="s">
        <v>109</v>
      </c>
      <c r="C42" s="13" t="s">
        <v>58</v>
      </c>
      <c r="D42" s="13">
        <v>314.1</v>
      </c>
      <c r="E42" s="13"/>
      <c r="F42" s="13"/>
    </row>
    <row r="43" ht="18.95" customHeight="1" spans="1:6">
      <c r="A43" s="13" t="s">
        <v>15</v>
      </c>
      <c r="B43" s="13" t="s">
        <v>87</v>
      </c>
      <c r="C43" s="13" t="s">
        <v>58</v>
      </c>
      <c r="D43" s="13">
        <v>104.7</v>
      </c>
      <c r="E43" s="13"/>
      <c r="F43" s="13"/>
    </row>
    <row r="44" ht="18.95" customHeight="1" spans="1:6">
      <c r="A44" s="13">
        <v>415</v>
      </c>
      <c r="B44" s="13" t="s">
        <v>211</v>
      </c>
      <c r="C44" s="13"/>
      <c r="D44" s="13"/>
      <c r="E44" s="13"/>
      <c r="F44" s="13"/>
    </row>
    <row r="45" ht="18.95" customHeight="1" spans="1:6">
      <c r="A45" s="13" t="s">
        <v>212</v>
      </c>
      <c r="B45" s="13" t="s">
        <v>213</v>
      </c>
      <c r="C45" s="13" t="s">
        <v>58</v>
      </c>
      <c r="D45" s="13">
        <f>16*2</f>
        <v>32</v>
      </c>
      <c r="E45" s="13"/>
      <c r="F45" s="13"/>
    </row>
    <row r="46" ht="18.95" customHeight="1" spans="1:6">
      <c r="A46" s="13" t="s">
        <v>214</v>
      </c>
      <c r="B46" s="13" t="s">
        <v>215</v>
      </c>
      <c r="C46" s="13" t="s">
        <v>62</v>
      </c>
      <c r="D46" s="13">
        <f>224*2</f>
        <v>448</v>
      </c>
      <c r="E46" s="13"/>
      <c r="F46" s="13"/>
    </row>
    <row r="47" ht="18.95" customHeight="1" spans="1:6">
      <c r="A47" s="13" t="s">
        <v>216</v>
      </c>
      <c r="B47" s="13" t="s">
        <v>217</v>
      </c>
      <c r="C47" s="13"/>
      <c r="D47" s="13"/>
      <c r="E47" s="13"/>
      <c r="F47" s="13"/>
    </row>
    <row r="48" ht="18.95" customHeight="1" spans="1:6">
      <c r="A48" s="13" t="s">
        <v>12</v>
      </c>
      <c r="B48" s="13" t="s">
        <v>218</v>
      </c>
      <c r="C48" s="13"/>
      <c r="D48" s="13"/>
      <c r="E48" s="13"/>
      <c r="F48" s="13"/>
    </row>
    <row r="49" ht="18.95" customHeight="1" spans="1:6">
      <c r="A49" s="13" t="s">
        <v>86</v>
      </c>
      <c r="B49" s="13" t="s">
        <v>219</v>
      </c>
      <c r="C49" s="13" t="s">
        <v>172</v>
      </c>
      <c r="D49" s="13">
        <f>7.6*2</f>
        <v>15.2</v>
      </c>
      <c r="E49" s="13"/>
      <c r="F49" s="13"/>
    </row>
    <row r="50" ht="18.95" customHeight="1" spans="1:6">
      <c r="A50" s="13" t="s">
        <v>15</v>
      </c>
      <c r="B50" s="13" t="s">
        <v>220</v>
      </c>
      <c r="C50" s="13" t="s">
        <v>58</v>
      </c>
      <c r="D50" s="13">
        <f>0.6*2</f>
        <v>1.2</v>
      </c>
      <c r="E50" s="13"/>
      <c r="F50" s="13"/>
    </row>
    <row r="51" ht="18.95" customHeight="1" spans="1:6">
      <c r="A51" s="13">
        <v>416</v>
      </c>
      <c r="B51" s="13" t="s">
        <v>221</v>
      </c>
      <c r="C51" s="13"/>
      <c r="D51" s="13"/>
      <c r="E51" s="13"/>
      <c r="F51" s="13"/>
    </row>
    <row r="52" ht="18.95" customHeight="1" spans="1:6">
      <c r="A52" s="23" t="s">
        <v>222</v>
      </c>
      <c r="B52" s="13" t="s">
        <v>223</v>
      </c>
      <c r="C52" s="13"/>
      <c r="D52" s="13"/>
      <c r="E52" s="13"/>
      <c r="F52" s="13"/>
    </row>
    <row r="53" ht="18.95" customHeight="1" spans="1:6">
      <c r="A53" s="23" t="s">
        <v>12</v>
      </c>
      <c r="B53" s="13" t="s">
        <v>224</v>
      </c>
      <c r="C53" s="13" t="s">
        <v>225</v>
      </c>
      <c r="D53" s="13">
        <f>24*2</f>
        <v>48</v>
      </c>
      <c r="E53" s="13"/>
      <c r="F53" s="13"/>
    </row>
    <row r="54" ht="18.95" customHeight="1" spans="1:6">
      <c r="A54" s="13">
        <v>417</v>
      </c>
      <c r="B54" s="13" t="s">
        <v>226</v>
      </c>
      <c r="C54" s="13"/>
      <c r="D54" s="13"/>
      <c r="E54" s="13"/>
      <c r="F54" s="13"/>
    </row>
    <row r="55" ht="18.95" customHeight="1" spans="1:6">
      <c r="A55" s="23" t="s">
        <v>227</v>
      </c>
      <c r="B55" s="13" t="s">
        <v>228</v>
      </c>
      <c r="C55" s="13" t="s">
        <v>172</v>
      </c>
      <c r="D55" s="13">
        <f>16.8*2</f>
        <v>33.6</v>
      </c>
      <c r="E55" s="13"/>
      <c r="F55" s="13"/>
    </row>
    <row r="56" ht="18.95" customHeight="1" spans="1:6">
      <c r="A56" s="24" t="s">
        <v>229</v>
      </c>
      <c r="B56" s="4" t="s">
        <v>230</v>
      </c>
      <c r="C56" s="4"/>
      <c r="D56" s="4"/>
      <c r="E56" s="4"/>
      <c r="F56" s="4"/>
    </row>
    <row r="57" s="19" customFormat="1" ht="18.95" customHeight="1" spans="1:6">
      <c r="A57" s="13" t="s">
        <v>231</v>
      </c>
      <c r="B57" s="13" t="s">
        <v>232</v>
      </c>
      <c r="C57" s="13"/>
      <c r="D57" s="13"/>
      <c r="E57" s="13"/>
      <c r="F57" s="13"/>
    </row>
    <row r="58" s="19" customFormat="1" ht="18.95" customHeight="1" spans="1:6">
      <c r="A58" s="13" t="s">
        <v>12</v>
      </c>
      <c r="B58" s="13" t="s">
        <v>233</v>
      </c>
      <c r="C58" s="13" t="s">
        <v>172</v>
      </c>
      <c r="D58" s="13">
        <v>21</v>
      </c>
      <c r="E58" s="13"/>
      <c r="F58" s="13"/>
    </row>
    <row r="59" s="19" customFormat="1" ht="18.95" customHeight="1" spans="1:6">
      <c r="A59" s="13" t="s">
        <v>15</v>
      </c>
      <c r="B59" s="13" t="s">
        <v>234</v>
      </c>
      <c r="C59" s="13" t="s">
        <v>172</v>
      </c>
      <c r="D59" s="13">
        <v>66</v>
      </c>
      <c r="E59" s="13"/>
      <c r="F59" s="13"/>
    </row>
    <row r="60" s="19" customFormat="1" ht="18.95" customHeight="1" spans="1:6">
      <c r="A60" s="13" t="s">
        <v>77</v>
      </c>
      <c r="B60" s="13" t="s">
        <v>235</v>
      </c>
      <c r="C60" s="13" t="s">
        <v>172</v>
      </c>
      <c r="D60" s="13">
        <v>103</v>
      </c>
      <c r="E60" s="13"/>
      <c r="F60" s="13"/>
    </row>
    <row r="61" s="19" customFormat="1" ht="18.95" customHeight="1" spans="1:6">
      <c r="A61" s="13">
        <v>420</v>
      </c>
      <c r="B61" s="13" t="s">
        <v>236</v>
      </c>
      <c r="C61" s="13"/>
      <c r="D61" s="13"/>
      <c r="E61" s="13"/>
      <c r="F61" s="13"/>
    </row>
    <row r="62" s="19" customFormat="1" ht="18.95" customHeight="1" spans="1:6">
      <c r="A62" s="13" t="s">
        <v>237</v>
      </c>
      <c r="B62" s="13" t="s">
        <v>238</v>
      </c>
      <c r="C62" s="13"/>
      <c r="D62" s="13"/>
      <c r="E62" s="13"/>
      <c r="F62" s="13"/>
    </row>
    <row r="63" s="19" customFormat="1" ht="18.95" customHeight="1" spans="1:6">
      <c r="A63" s="13" t="s">
        <v>12</v>
      </c>
      <c r="B63" s="13" t="s">
        <v>239</v>
      </c>
      <c r="C63" s="13" t="s">
        <v>172</v>
      </c>
      <c r="D63" s="13">
        <v>10.5</v>
      </c>
      <c r="E63" s="13"/>
      <c r="F63" s="13"/>
    </row>
    <row r="64" s="19" customFormat="1" ht="18.95" customHeight="1" spans="1:6">
      <c r="A64" s="13" t="s">
        <v>240</v>
      </c>
      <c r="B64" s="13"/>
      <c r="C64" s="13"/>
      <c r="D64" s="13"/>
      <c r="E64" s="13"/>
      <c r="F64" s="13"/>
    </row>
    <row r="65" ht="18.95" customHeight="1" spans="1:6">
      <c r="A65" s="20" t="s">
        <v>241</v>
      </c>
      <c r="B65" s="26"/>
      <c r="C65" s="26"/>
      <c r="D65" s="26"/>
      <c r="E65" s="26"/>
      <c r="F65" s="21"/>
    </row>
  </sheetData>
  <mergeCells count="5">
    <mergeCell ref="A1:F1"/>
    <mergeCell ref="A2:F2"/>
    <mergeCell ref="A3:F3"/>
    <mergeCell ref="A65:F65"/>
    <mergeCell ref="P29:P3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D19" sqref="D19"/>
    </sheetView>
  </sheetViews>
  <sheetFormatPr defaultColWidth="9" defaultRowHeight="13.5" outlineLevelCol="5"/>
  <cols>
    <col min="1" max="1" width="7.625" customWidth="1"/>
    <col min="2" max="2" width="32.625" customWidth="1"/>
    <col min="3" max="3" width="5.625" customWidth="1"/>
    <col min="4" max="4" width="10.625" customWidth="1"/>
    <col min="6" max="6" width="12.625" customWidth="1"/>
  </cols>
  <sheetData>
    <row r="1" ht="39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18" t="s">
        <v>1</v>
      </c>
      <c r="B2" s="18"/>
      <c r="C2" s="18"/>
      <c r="D2" s="18"/>
      <c r="E2" s="18"/>
      <c r="F2" s="18"/>
    </row>
    <row r="3" ht="18.95" customHeight="1" spans="1:6">
      <c r="A3" s="6" t="s">
        <v>242</v>
      </c>
      <c r="B3" s="7"/>
      <c r="C3" s="7"/>
      <c r="D3" s="7"/>
      <c r="E3" s="7"/>
      <c r="F3" s="8"/>
    </row>
    <row r="4" ht="18.95" customHeight="1" spans="1:6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</row>
    <row r="5" ht="18.95" customHeight="1" spans="1:6">
      <c r="A5" s="13">
        <v>602</v>
      </c>
      <c r="B5" s="13" t="s">
        <v>243</v>
      </c>
      <c r="C5" s="13"/>
      <c r="D5" s="13"/>
      <c r="E5" s="13"/>
      <c r="F5" s="14"/>
    </row>
    <row r="6" ht="18.95" customHeight="1" spans="1:6">
      <c r="A6" s="13" t="s">
        <v>244</v>
      </c>
      <c r="B6" s="13" t="s">
        <v>245</v>
      </c>
      <c r="C6" s="13" t="s">
        <v>58</v>
      </c>
      <c r="D6" s="13" t="s">
        <v>81</v>
      </c>
      <c r="E6" s="13"/>
      <c r="F6" s="14"/>
    </row>
    <row r="7" ht="18.95" customHeight="1" spans="1:6">
      <c r="A7" s="13" t="s">
        <v>246</v>
      </c>
      <c r="B7" s="13" t="s">
        <v>247</v>
      </c>
      <c r="C7" s="13"/>
      <c r="D7" s="13"/>
      <c r="E7" s="13"/>
      <c r="F7" s="14"/>
    </row>
    <row r="8" ht="18.95" customHeight="1" spans="1:6">
      <c r="A8" s="13" t="s">
        <v>12</v>
      </c>
      <c r="B8" s="13" t="s">
        <v>248</v>
      </c>
      <c r="C8" s="13" t="s">
        <v>172</v>
      </c>
      <c r="D8" s="13">
        <v>592</v>
      </c>
      <c r="E8" s="13"/>
      <c r="F8" s="14"/>
    </row>
    <row r="9" ht="18.95" customHeight="1" spans="1:6">
      <c r="A9" s="13" t="s">
        <v>15</v>
      </c>
      <c r="B9" s="13" t="s">
        <v>249</v>
      </c>
      <c r="C9" s="13" t="s">
        <v>225</v>
      </c>
      <c r="D9" s="13" t="s">
        <v>81</v>
      </c>
      <c r="E9" s="13"/>
      <c r="F9" s="14"/>
    </row>
    <row r="10" ht="18.95" customHeight="1" spans="1:6">
      <c r="A10" s="13" t="s">
        <v>182</v>
      </c>
      <c r="B10" s="13" t="s">
        <v>250</v>
      </c>
      <c r="C10" s="13" t="s">
        <v>225</v>
      </c>
      <c r="D10" s="13">
        <v>32</v>
      </c>
      <c r="E10" s="13"/>
      <c r="F10" s="14"/>
    </row>
    <row r="11" ht="18.95" customHeight="1" spans="1:6">
      <c r="A11" s="13" t="s">
        <v>184</v>
      </c>
      <c r="B11" s="13" t="s">
        <v>251</v>
      </c>
      <c r="C11" s="13" t="s">
        <v>225</v>
      </c>
      <c r="D11" s="13" t="s">
        <v>81</v>
      </c>
      <c r="E11" s="13"/>
      <c r="F11" s="14"/>
    </row>
    <row r="12" ht="18.95" customHeight="1" spans="1:6">
      <c r="A12" s="13">
        <v>604</v>
      </c>
      <c r="B12" s="13" t="s">
        <v>252</v>
      </c>
      <c r="C12" s="13"/>
      <c r="D12" s="13"/>
      <c r="E12" s="13"/>
      <c r="F12" s="14"/>
    </row>
    <row r="13" ht="18.95" customHeight="1" spans="1:6">
      <c r="A13" s="13" t="s">
        <v>253</v>
      </c>
      <c r="B13" s="13" t="s">
        <v>254</v>
      </c>
      <c r="C13" s="13" t="s">
        <v>225</v>
      </c>
      <c r="D13" s="13">
        <v>30</v>
      </c>
      <c r="E13" s="13"/>
      <c r="F13" s="14"/>
    </row>
    <row r="14" ht="18.95" customHeight="1" spans="1:6">
      <c r="A14" s="13" t="s">
        <v>255</v>
      </c>
      <c r="B14" s="13" t="s">
        <v>256</v>
      </c>
      <c r="C14" s="13" t="s">
        <v>225</v>
      </c>
      <c r="D14" s="13">
        <v>7</v>
      </c>
      <c r="E14" s="13"/>
      <c r="F14" s="14"/>
    </row>
    <row r="15" ht="18.95" customHeight="1" spans="1:6">
      <c r="A15" s="13" t="s">
        <v>257</v>
      </c>
      <c r="B15" s="13" t="s">
        <v>258</v>
      </c>
      <c r="C15" s="13" t="s">
        <v>225</v>
      </c>
      <c r="D15" s="13" t="s">
        <v>81</v>
      </c>
      <c r="E15" s="13"/>
      <c r="F15" s="14"/>
    </row>
    <row r="16" ht="18.95" customHeight="1" spans="1:6">
      <c r="A16" s="13" t="s">
        <v>259</v>
      </c>
      <c r="B16" s="13" t="s">
        <v>260</v>
      </c>
      <c r="C16" s="13" t="s">
        <v>225</v>
      </c>
      <c r="D16" s="13">
        <v>5</v>
      </c>
      <c r="E16" s="13"/>
      <c r="F16" s="14"/>
    </row>
    <row r="17" ht="18.95" customHeight="1" spans="1:6">
      <c r="A17" s="13" t="s">
        <v>261</v>
      </c>
      <c r="B17" s="13" t="s">
        <v>262</v>
      </c>
      <c r="C17" s="13" t="s">
        <v>225</v>
      </c>
      <c r="D17" s="13">
        <v>38</v>
      </c>
      <c r="E17" s="13"/>
      <c r="F17" s="14"/>
    </row>
    <row r="18" ht="18.95" customHeight="1" spans="1:6">
      <c r="A18" s="13" t="s">
        <v>263</v>
      </c>
      <c r="B18" s="13" t="s">
        <v>264</v>
      </c>
      <c r="C18" s="13" t="s">
        <v>225</v>
      </c>
      <c r="D18" s="13">
        <v>53</v>
      </c>
      <c r="E18" s="13"/>
      <c r="F18" s="14"/>
    </row>
    <row r="19" ht="18.95" customHeight="1" spans="1:6">
      <c r="A19" s="13" t="s">
        <v>265</v>
      </c>
      <c r="B19" s="13" t="s">
        <v>266</v>
      </c>
      <c r="C19" s="13" t="s">
        <v>267</v>
      </c>
      <c r="D19" s="13">
        <v>176</v>
      </c>
      <c r="E19" s="13"/>
      <c r="F19" s="14"/>
    </row>
    <row r="20" ht="18.95" customHeight="1" spans="1:6">
      <c r="A20" s="13">
        <v>605</v>
      </c>
      <c r="B20" s="13" t="s">
        <v>268</v>
      </c>
      <c r="C20" s="13"/>
      <c r="D20" s="13"/>
      <c r="E20" s="13"/>
      <c r="F20" s="14"/>
    </row>
    <row r="21" ht="18.95" customHeight="1" spans="1:6">
      <c r="A21" s="13" t="s">
        <v>269</v>
      </c>
      <c r="B21" s="13" t="s">
        <v>270</v>
      </c>
      <c r="C21" s="13" t="s">
        <v>116</v>
      </c>
      <c r="D21" s="13">
        <v>426.2</v>
      </c>
      <c r="E21" s="13"/>
      <c r="F21" s="14"/>
    </row>
    <row r="22" ht="18.95" customHeight="1" spans="1:6">
      <c r="A22" s="13" t="s">
        <v>271</v>
      </c>
      <c r="B22" s="13" t="s">
        <v>272</v>
      </c>
      <c r="C22" s="13" t="s">
        <v>116</v>
      </c>
      <c r="D22" s="13" t="s">
        <v>81</v>
      </c>
      <c r="E22" s="13"/>
      <c r="F22" s="14"/>
    </row>
    <row r="23" ht="18.95" customHeight="1" spans="1:6">
      <c r="A23" s="13">
        <v>609</v>
      </c>
      <c r="B23" s="13" t="s">
        <v>273</v>
      </c>
      <c r="C23" s="13"/>
      <c r="D23" s="13"/>
      <c r="E23" s="13"/>
      <c r="F23" s="14"/>
    </row>
    <row r="24" ht="18.95" customHeight="1" spans="1:6">
      <c r="A24" s="13" t="s">
        <v>274</v>
      </c>
      <c r="B24" s="13" t="s">
        <v>275</v>
      </c>
      <c r="C24" s="13" t="s">
        <v>276</v>
      </c>
      <c r="D24" s="13" t="s">
        <v>81</v>
      </c>
      <c r="E24" s="13"/>
      <c r="F24" s="14"/>
    </row>
    <row r="25" ht="18.95" customHeight="1" spans="1:6">
      <c r="A25" s="13" t="s">
        <v>277</v>
      </c>
      <c r="B25" s="13" t="s">
        <v>278</v>
      </c>
      <c r="C25" s="13" t="s">
        <v>225</v>
      </c>
      <c r="D25" s="13" t="s">
        <v>81</v>
      </c>
      <c r="E25" s="13"/>
      <c r="F25" s="14"/>
    </row>
    <row r="26" ht="18.95" customHeight="1" spans="1:6">
      <c r="A26" s="13" t="s">
        <v>279</v>
      </c>
      <c r="B26" s="13" t="s">
        <v>280</v>
      </c>
      <c r="C26" s="13" t="s">
        <v>225</v>
      </c>
      <c r="D26" s="13" t="s">
        <v>81</v>
      </c>
      <c r="E26" s="13"/>
      <c r="F26" s="14"/>
    </row>
    <row r="27" ht="18.95" customHeight="1" spans="1:6">
      <c r="A27" s="13" t="s">
        <v>281</v>
      </c>
      <c r="B27" s="13" t="s">
        <v>282</v>
      </c>
      <c r="C27" s="13"/>
      <c r="D27" s="13"/>
      <c r="E27" s="13"/>
      <c r="F27" s="14"/>
    </row>
    <row r="28" ht="18.95" customHeight="1" spans="1:6">
      <c r="A28" s="13" t="s">
        <v>12</v>
      </c>
      <c r="B28" s="13" t="s">
        <v>283</v>
      </c>
      <c r="C28" s="13" t="s">
        <v>172</v>
      </c>
      <c r="D28" s="13" t="s">
        <v>81</v>
      </c>
      <c r="E28" s="13"/>
      <c r="F28" s="14"/>
    </row>
    <row r="29" ht="18.95" customHeight="1" spans="1:6">
      <c r="A29" s="13" t="s">
        <v>15</v>
      </c>
      <c r="B29" s="13" t="s">
        <v>284</v>
      </c>
      <c r="C29" s="13" t="s">
        <v>172</v>
      </c>
      <c r="D29" s="13" t="s">
        <v>81</v>
      </c>
      <c r="E29" s="13"/>
      <c r="F29" s="14"/>
    </row>
    <row r="30" ht="18.95" customHeight="1" spans="1:6">
      <c r="A30" s="13">
        <v>610</v>
      </c>
      <c r="B30" s="13" t="s">
        <v>285</v>
      </c>
      <c r="C30" s="13"/>
      <c r="D30" s="13"/>
      <c r="E30" s="13"/>
      <c r="F30" s="14"/>
    </row>
    <row r="31" ht="18.95" customHeight="1" spans="1:6">
      <c r="A31" s="13" t="s">
        <v>286</v>
      </c>
      <c r="B31" s="13" t="s">
        <v>287</v>
      </c>
      <c r="C31" s="13"/>
      <c r="D31" s="13"/>
      <c r="E31" s="13"/>
      <c r="F31" s="14"/>
    </row>
    <row r="32" ht="18.95" customHeight="1" spans="1:6">
      <c r="A32" s="13" t="s">
        <v>12</v>
      </c>
      <c r="B32" s="13" t="s">
        <v>288</v>
      </c>
      <c r="C32" s="13"/>
      <c r="D32" s="13"/>
      <c r="E32" s="13"/>
      <c r="F32" s="14"/>
    </row>
    <row r="33" ht="18.95" customHeight="1" spans="1:6">
      <c r="A33" s="13" t="s">
        <v>289</v>
      </c>
      <c r="B33" s="13" t="s">
        <v>290</v>
      </c>
      <c r="C33" s="13" t="s">
        <v>276</v>
      </c>
      <c r="D33" s="13" t="s">
        <v>81</v>
      </c>
      <c r="E33" s="13"/>
      <c r="F33" s="14"/>
    </row>
    <row r="34" ht="18.95" customHeight="1" spans="1:6">
      <c r="A34" s="13" t="s">
        <v>15</v>
      </c>
      <c r="B34" s="13" t="s">
        <v>291</v>
      </c>
      <c r="C34" s="13"/>
      <c r="D34" s="13"/>
      <c r="E34" s="13"/>
      <c r="F34" s="14"/>
    </row>
    <row r="35" ht="18.95" customHeight="1" spans="1:6">
      <c r="A35" s="13" t="s">
        <v>292</v>
      </c>
      <c r="B35" s="13" t="s">
        <v>293</v>
      </c>
      <c r="C35" s="13" t="s">
        <v>58</v>
      </c>
      <c r="D35" s="13" t="s">
        <v>81</v>
      </c>
      <c r="E35" s="13"/>
      <c r="F35" s="14"/>
    </row>
    <row r="36" ht="18.95" customHeight="1" spans="1:6">
      <c r="A36" s="13" t="s">
        <v>294</v>
      </c>
      <c r="B36" s="13" t="s">
        <v>295</v>
      </c>
      <c r="C36" s="13" t="s">
        <v>58</v>
      </c>
      <c r="D36" s="13" t="s">
        <v>81</v>
      </c>
      <c r="E36" s="13"/>
      <c r="F36" s="14"/>
    </row>
    <row r="37" ht="18.95" customHeight="1" spans="1:6">
      <c r="A37" s="13" t="s">
        <v>296</v>
      </c>
      <c r="B37" s="13" t="s">
        <v>94</v>
      </c>
      <c r="C37" s="13" t="s">
        <v>95</v>
      </c>
      <c r="D37" s="13" t="s">
        <v>81</v>
      </c>
      <c r="E37" s="13"/>
      <c r="F37" s="14"/>
    </row>
    <row r="38" ht="18.95" customHeight="1" spans="1:6">
      <c r="A38" s="13" t="s">
        <v>297</v>
      </c>
      <c r="B38" s="13" t="s">
        <v>298</v>
      </c>
      <c r="C38" s="13" t="s">
        <v>172</v>
      </c>
      <c r="D38" s="13" t="s">
        <v>81</v>
      </c>
      <c r="E38" s="13"/>
      <c r="F38" s="14"/>
    </row>
    <row r="39" ht="18.95" customHeight="1" spans="1:6">
      <c r="A39" s="13" t="s">
        <v>77</v>
      </c>
      <c r="B39" s="13" t="s">
        <v>299</v>
      </c>
      <c r="C39" s="13" t="s">
        <v>225</v>
      </c>
      <c r="D39" s="13" t="s">
        <v>81</v>
      </c>
      <c r="E39" s="13"/>
      <c r="F39" s="14"/>
    </row>
    <row r="40" ht="18.95" customHeight="1" spans="1:6">
      <c r="A40" s="13" t="s">
        <v>300</v>
      </c>
      <c r="B40" s="13" t="s">
        <v>301</v>
      </c>
      <c r="C40" s="13"/>
      <c r="D40" s="13"/>
      <c r="E40" s="13"/>
      <c r="F40" s="14"/>
    </row>
    <row r="41" ht="18.95" customHeight="1" spans="1:6">
      <c r="A41" s="13" t="s">
        <v>12</v>
      </c>
      <c r="B41" s="13" t="s">
        <v>302</v>
      </c>
      <c r="C41" s="13" t="s">
        <v>303</v>
      </c>
      <c r="D41" s="13" t="s">
        <v>81</v>
      </c>
      <c r="E41" s="13"/>
      <c r="F41" s="14"/>
    </row>
    <row r="42" ht="18.95" customHeight="1" spans="1:6">
      <c r="A42" s="13" t="s">
        <v>15</v>
      </c>
      <c r="B42" s="13" t="s">
        <v>304</v>
      </c>
      <c r="C42" s="13" t="s">
        <v>305</v>
      </c>
      <c r="D42" s="13" t="s">
        <v>81</v>
      </c>
      <c r="E42" s="13"/>
      <c r="F42" s="14"/>
    </row>
    <row r="43" ht="18.95" customHeight="1" spans="1:6">
      <c r="A43" s="13" t="s">
        <v>77</v>
      </c>
      <c r="B43" s="13" t="s">
        <v>306</v>
      </c>
      <c r="C43" s="13"/>
      <c r="D43" s="13"/>
      <c r="E43" s="13"/>
      <c r="F43" s="14"/>
    </row>
    <row r="44" ht="18.95" customHeight="1" spans="1:6">
      <c r="A44" s="13" t="s">
        <v>307</v>
      </c>
      <c r="B44" s="13" t="s">
        <v>308</v>
      </c>
      <c r="C44" s="13" t="s">
        <v>309</v>
      </c>
      <c r="D44" s="13" t="s">
        <v>81</v>
      </c>
      <c r="E44" s="13"/>
      <c r="F44" s="14"/>
    </row>
    <row r="45" ht="18.95" customHeight="1" spans="1:6">
      <c r="A45" s="13" t="s">
        <v>310</v>
      </c>
      <c r="B45" s="13" t="s">
        <v>311</v>
      </c>
      <c r="C45" s="13" t="s">
        <v>172</v>
      </c>
      <c r="D45" s="13" t="s">
        <v>81</v>
      </c>
      <c r="E45" s="13"/>
      <c r="F45" s="14"/>
    </row>
    <row r="46" ht="18.95" customHeight="1" spans="1:6">
      <c r="A46" s="13" t="s">
        <v>79</v>
      </c>
      <c r="B46" s="13" t="s">
        <v>282</v>
      </c>
      <c r="C46" s="13"/>
      <c r="D46" s="13"/>
      <c r="E46" s="13"/>
      <c r="F46" s="14"/>
    </row>
    <row r="47" ht="18.95" customHeight="1" spans="1:6">
      <c r="A47" s="13" t="s">
        <v>312</v>
      </c>
      <c r="B47" s="13" t="s">
        <v>313</v>
      </c>
      <c r="C47" s="13" t="s">
        <v>172</v>
      </c>
      <c r="D47" s="13" t="s">
        <v>81</v>
      </c>
      <c r="E47" s="13"/>
      <c r="F47" s="14"/>
    </row>
    <row r="48" ht="18.95" customHeight="1" spans="1:6">
      <c r="A48" s="13" t="s">
        <v>314</v>
      </c>
      <c r="B48" s="13" t="s">
        <v>315</v>
      </c>
      <c r="C48" s="13" t="s">
        <v>172</v>
      </c>
      <c r="D48" s="13" t="s">
        <v>81</v>
      </c>
      <c r="E48" s="13"/>
      <c r="F48" s="14"/>
    </row>
    <row r="49" ht="18.95" customHeight="1" spans="1:6">
      <c r="A49" s="6" t="s">
        <v>316</v>
      </c>
      <c r="B49" s="7"/>
      <c r="C49" s="7"/>
      <c r="D49" s="7"/>
      <c r="E49" s="7"/>
      <c r="F49" s="8"/>
    </row>
  </sheetData>
  <mergeCells count="4">
    <mergeCell ref="A1:F1"/>
    <mergeCell ref="A2:F2"/>
    <mergeCell ref="A3:F3"/>
    <mergeCell ref="A49:F49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H8" sqref="H8"/>
    </sheetView>
  </sheetViews>
  <sheetFormatPr defaultColWidth="9" defaultRowHeight="13.5" outlineLevelCol="5"/>
  <cols>
    <col min="3" max="3" width="30.25" customWidth="1"/>
    <col min="4" max="4" width="28" customWidth="1"/>
    <col min="5" max="5" width="8.875" customWidth="1"/>
    <col min="6" max="6" width="9.625" customWidth="1"/>
  </cols>
  <sheetData>
    <row r="1" ht="59.1" customHeight="1" spans="1:6">
      <c r="A1" s="1" t="s">
        <v>317</v>
      </c>
      <c r="B1" s="1"/>
      <c r="C1" s="1"/>
      <c r="D1" s="1"/>
      <c r="E1" s="15"/>
      <c r="F1" s="15"/>
    </row>
    <row r="2" ht="35.1" customHeight="1" spans="1:6">
      <c r="A2" s="3" t="s">
        <v>1</v>
      </c>
      <c r="B2" s="3"/>
      <c r="C2" s="3"/>
      <c r="D2" s="3"/>
      <c r="E2" s="16"/>
      <c r="F2" s="16"/>
    </row>
    <row r="3" ht="35.1" customHeight="1" spans="1:6">
      <c r="A3" s="13" t="s">
        <v>318</v>
      </c>
      <c r="B3" s="13" t="s">
        <v>319</v>
      </c>
      <c r="C3" s="13" t="s">
        <v>320</v>
      </c>
      <c r="D3" s="13" t="s">
        <v>321</v>
      </c>
      <c r="E3" s="2"/>
      <c r="F3" s="2"/>
    </row>
    <row r="4" ht="35.1" customHeight="1" spans="1:6">
      <c r="A4" s="13">
        <v>1</v>
      </c>
      <c r="B4" s="13">
        <v>100</v>
      </c>
      <c r="C4" s="13" t="s">
        <v>322</v>
      </c>
      <c r="D4" s="13"/>
      <c r="E4" s="16"/>
      <c r="F4" s="16"/>
    </row>
    <row r="5" ht="35.1" customHeight="1" spans="1:6">
      <c r="A5" s="13">
        <v>2</v>
      </c>
      <c r="B5" s="13">
        <v>200</v>
      </c>
      <c r="C5" s="13" t="s">
        <v>323</v>
      </c>
      <c r="D5" s="13"/>
      <c r="E5" s="16"/>
      <c r="F5" s="16"/>
    </row>
    <row r="6" ht="35.1" customHeight="1" spans="1:6">
      <c r="A6" s="13">
        <v>3</v>
      </c>
      <c r="B6" s="13">
        <v>300</v>
      </c>
      <c r="C6" s="13" t="s">
        <v>324</v>
      </c>
      <c r="D6" s="13"/>
      <c r="E6" s="16"/>
      <c r="F6" s="16"/>
    </row>
    <row r="7" ht="35.1" customHeight="1" spans="1:6">
      <c r="A7" s="13">
        <v>4</v>
      </c>
      <c r="B7" s="13">
        <v>400</v>
      </c>
      <c r="C7" s="13" t="s">
        <v>325</v>
      </c>
      <c r="D7" s="13"/>
      <c r="E7" s="16"/>
      <c r="F7" s="16"/>
    </row>
    <row r="8" ht="35.1" customHeight="1" spans="1:6">
      <c r="A8" s="13">
        <v>5</v>
      </c>
      <c r="B8" s="13">
        <v>500</v>
      </c>
      <c r="C8" s="13" t="s">
        <v>326</v>
      </c>
      <c r="D8" s="13"/>
      <c r="E8" s="16"/>
      <c r="F8" s="16"/>
    </row>
    <row r="9" ht="35.1" customHeight="1" spans="1:6">
      <c r="A9" s="13">
        <v>6</v>
      </c>
      <c r="B9" s="13">
        <v>600</v>
      </c>
      <c r="C9" s="13" t="s">
        <v>327</v>
      </c>
      <c r="D9" s="13"/>
      <c r="E9" s="16"/>
      <c r="F9" s="16"/>
    </row>
    <row r="10" ht="35.1" customHeight="1" spans="1:6">
      <c r="A10" s="13">
        <v>7</v>
      </c>
      <c r="B10" s="13">
        <v>700</v>
      </c>
      <c r="C10" s="13" t="s">
        <v>328</v>
      </c>
      <c r="D10" s="13"/>
      <c r="E10" s="16"/>
      <c r="F10" s="16"/>
    </row>
    <row r="11" ht="35.1" customHeight="1" spans="1:6">
      <c r="A11" s="13">
        <v>8</v>
      </c>
      <c r="B11" s="13" t="s">
        <v>329</v>
      </c>
      <c r="C11" s="13"/>
      <c r="D11" s="13"/>
      <c r="E11" s="16"/>
      <c r="F11" s="16"/>
    </row>
    <row r="12" ht="35.1" customHeight="1" spans="1:6">
      <c r="A12" s="13">
        <v>9</v>
      </c>
      <c r="B12" s="17" t="s">
        <v>330</v>
      </c>
      <c r="C12" s="13"/>
      <c r="D12" s="13"/>
      <c r="E12" s="16"/>
      <c r="F12" s="16"/>
    </row>
    <row r="13" ht="35.1" customHeight="1" spans="1:6">
      <c r="A13" s="13">
        <v>10</v>
      </c>
      <c r="B13" s="17" t="s">
        <v>331</v>
      </c>
      <c r="C13" s="13"/>
      <c r="D13" s="13"/>
      <c r="E13" s="16"/>
      <c r="F13" s="16"/>
    </row>
    <row r="14" ht="35.1" customHeight="1" spans="1:6">
      <c r="A14" s="13">
        <v>11</v>
      </c>
      <c r="B14" s="13" t="s">
        <v>332</v>
      </c>
      <c r="C14" s="13"/>
      <c r="D14" s="13"/>
      <c r="E14" s="16"/>
      <c r="F14" s="16"/>
    </row>
    <row r="15" ht="35.1" customHeight="1" spans="1:6">
      <c r="A15" s="13">
        <v>12</v>
      </c>
      <c r="B15" s="13" t="s">
        <v>333</v>
      </c>
      <c r="C15" s="13"/>
      <c r="D15" s="13"/>
      <c r="E15" s="16"/>
      <c r="F15" s="16"/>
    </row>
    <row r="16" ht="35.1" customHeight="1" spans="1:6">
      <c r="A16" s="13">
        <v>13</v>
      </c>
      <c r="B16" s="13" t="s">
        <v>334</v>
      </c>
      <c r="C16" s="13"/>
      <c r="D16" s="13"/>
      <c r="E16" s="16"/>
      <c r="F16" s="16"/>
    </row>
    <row r="17" ht="14.25" spans="1:6">
      <c r="A17" s="16"/>
      <c r="B17" s="16"/>
      <c r="C17" s="16"/>
      <c r="D17" s="16"/>
      <c r="E17" s="16"/>
      <c r="F17" s="16"/>
    </row>
    <row r="18" ht="14.25" spans="1:6">
      <c r="A18" s="16"/>
      <c r="B18" s="16"/>
      <c r="C18" s="16"/>
      <c r="D18" s="16"/>
      <c r="E18" s="16"/>
      <c r="F18" s="16"/>
    </row>
    <row r="19" ht="14.25" spans="1:6">
      <c r="A19" s="16"/>
      <c r="B19" s="16"/>
      <c r="C19" s="16"/>
      <c r="D19" s="16"/>
      <c r="E19" s="16"/>
      <c r="F19" s="16"/>
    </row>
  </sheetData>
  <mergeCells count="8">
    <mergeCell ref="A1:D1"/>
    <mergeCell ref="A2:D2"/>
    <mergeCell ref="B11:C11"/>
    <mergeCell ref="B12:C12"/>
    <mergeCell ref="B13:C13"/>
    <mergeCell ref="B14:C14"/>
    <mergeCell ref="B15:C15"/>
    <mergeCell ref="B16:C16"/>
  </mergeCells>
  <pageMargins left="1" right="1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M11" sqref="M11"/>
    </sheetView>
  </sheetViews>
  <sheetFormatPr defaultColWidth="9" defaultRowHeight="13.5"/>
  <cols>
    <col min="1" max="1" width="4.625" customWidth="1"/>
    <col min="2" max="2" width="7.625" customWidth="1"/>
    <col min="3" max="3" width="10.125" customWidth="1"/>
    <col min="4" max="4" width="7.625" customWidth="1"/>
    <col min="5" max="5" width="5.625" customWidth="1"/>
    <col min="6" max="7" width="7.625" customWidth="1"/>
    <col min="8" max="9" width="5.625" customWidth="1"/>
    <col min="10" max="18" width="7.625" customWidth="1"/>
  </cols>
  <sheetData>
    <row r="1" ht="39" customHeight="1" spans="1:18">
      <c r="A1" s="1" t="s">
        <v>335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5.5" customHeight="1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5.5" customHeight="1" spans="1:18">
      <c r="A3" s="4" t="s">
        <v>318</v>
      </c>
      <c r="B3" s="4" t="s">
        <v>336</v>
      </c>
      <c r="C3" s="5" t="s">
        <v>337</v>
      </c>
      <c r="D3" s="6" t="s">
        <v>338</v>
      </c>
      <c r="E3" s="7"/>
      <c r="F3" s="8"/>
      <c r="G3" s="6" t="s">
        <v>339</v>
      </c>
      <c r="H3" s="7"/>
      <c r="I3" s="7"/>
      <c r="J3" s="7"/>
      <c r="K3" s="7"/>
      <c r="L3" s="8"/>
      <c r="M3" s="5" t="s">
        <v>340</v>
      </c>
      <c r="N3" s="4" t="s">
        <v>341</v>
      </c>
      <c r="O3" s="4" t="s">
        <v>342</v>
      </c>
      <c r="P3" s="4" t="s">
        <v>343</v>
      </c>
      <c r="Q3" s="4" t="s">
        <v>344</v>
      </c>
      <c r="R3" s="5" t="s">
        <v>345</v>
      </c>
    </row>
    <row r="4" ht="25.5" customHeight="1" spans="1:18">
      <c r="A4" s="9"/>
      <c r="B4" s="9"/>
      <c r="C4" s="10"/>
      <c r="D4" s="4" t="s">
        <v>346</v>
      </c>
      <c r="E4" s="4" t="s">
        <v>7</v>
      </c>
      <c r="F4" s="4" t="s">
        <v>347</v>
      </c>
      <c r="G4" s="6" t="s">
        <v>348</v>
      </c>
      <c r="H4" s="7"/>
      <c r="I4" s="7"/>
      <c r="J4" s="8"/>
      <c r="K4" s="4" t="s">
        <v>349</v>
      </c>
      <c r="L4" s="4" t="s">
        <v>347</v>
      </c>
      <c r="M4" s="10"/>
      <c r="N4" s="9"/>
      <c r="O4" s="9"/>
      <c r="P4" s="9"/>
      <c r="Q4" s="9"/>
      <c r="R4" s="10"/>
    </row>
    <row r="5" ht="25.5" customHeight="1" spans="1:18">
      <c r="A5" s="11"/>
      <c r="B5" s="11"/>
      <c r="C5" s="12"/>
      <c r="D5" s="11"/>
      <c r="E5" s="11"/>
      <c r="F5" s="11"/>
      <c r="G5" s="13" t="s">
        <v>350</v>
      </c>
      <c r="H5" s="13" t="s">
        <v>5</v>
      </c>
      <c r="I5" s="13" t="s">
        <v>7</v>
      </c>
      <c r="J5" s="13" t="s">
        <v>351</v>
      </c>
      <c r="K5" s="11"/>
      <c r="L5" s="11"/>
      <c r="M5" s="12"/>
      <c r="N5" s="11"/>
      <c r="O5" s="11"/>
      <c r="P5" s="11"/>
      <c r="Q5" s="11"/>
      <c r="R5" s="12"/>
    </row>
    <row r="6" ht="25.5" customHeight="1" spans="1:18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5.5" customHeight="1" spans="1:18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5.5" customHeight="1" spans="1:18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5.5" customHeight="1" spans="1:18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ht="25.5" customHeight="1" spans="1:18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ht="25.5" customHeight="1" spans="1:18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ht="25.5" customHeight="1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ht="25.5" customHeight="1" spans="1:18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ht="25.5" customHeight="1" spans="1:18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ht="25.5" customHeight="1" spans="1:18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ht="25.5" customHeight="1" spans="1:18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ht="25.5" customHeight="1" spans="1:18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</sheetData>
  <mergeCells count="19">
    <mergeCell ref="A1:R1"/>
    <mergeCell ref="A2:R2"/>
    <mergeCell ref="D3:F3"/>
    <mergeCell ref="G3:L3"/>
    <mergeCell ref="G4:J4"/>
    <mergeCell ref="A3:A5"/>
    <mergeCell ref="B3:B5"/>
    <mergeCell ref="C3:C5"/>
    <mergeCell ref="D4:D5"/>
    <mergeCell ref="E4:E5"/>
    <mergeCell ref="F4:F5"/>
    <mergeCell ref="K4:K5"/>
    <mergeCell ref="L4:L5"/>
    <mergeCell ref="M3:M5"/>
    <mergeCell ref="N3:N5"/>
    <mergeCell ref="O3:O5"/>
    <mergeCell ref="P3:P5"/>
    <mergeCell ref="Q3:Q5"/>
    <mergeCell ref="R3:R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总则</vt:lpstr>
      <vt:lpstr>路基工程</vt:lpstr>
      <vt:lpstr>路面工程</vt:lpstr>
      <vt:lpstr>桥梁、涵洞</vt:lpstr>
      <vt:lpstr>安全设施及预埋管线</vt:lpstr>
      <vt:lpstr>投标报价汇总表</vt:lpstr>
      <vt:lpstr>工程量清单单价分析表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涂</cp:lastModifiedBy>
  <dcterms:created xsi:type="dcterms:W3CDTF">2022-10-31T00:39:00Z</dcterms:created>
  <dcterms:modified xsi:type="dcterms:W3CDTF">2024-01-04T08:11:47Z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33DB2A875F314434A941E3895D16A952_13</vt:lpwstr>
  </property>
</Properties>
</file>